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Inversions" sheetId="1" r:id="rId1"/>
  </sheets>
  <externalReferences>
    <externalReference r:id="rId4"/>
    <externalReference r:id="rId5"/>
    <externalReference r:id="rId6"/>
  </externalReferences>
  <definedNames>
    <definedName name="codi">'[3]Hoja2'!#REF!</definedName>
    <definedName name="ee">'[2]Treball'!$A$2:$D$93</definedName>
    <definedName name="HTML_CodePage" hidden="1">1252</definedName>
    <definedName name="HTML_Control" hidden="1">{"'Full Nou'!$A$5:$G$18"}</definedName>
    <definedName name="HTML_Description" hidden="1">""</definedName>
    <definedName name="HTML_Email" hidden="1">""</definedName>
    <definedName name="HTML_Header" hidden="1">"Consolidat Euros"</definedName>
    <definedName name="HTML_LastUpdate" hidden="1">"27/12/1999"</definedName>
    <definedName name="HTML_LineAfter" hidden="1">FALSE</definedName>
    <definedName name="HTML_LineBefore" hidden="1">FALSE</definedName>
    <definedName name="HTML_Name" hidden="1">"Informàtica"</definedName>
    <definedName name="HTML_OBDlg2" hidden="1">TRUE</definedName>
    <definedName name="HTML_OBDlg4" hidden="1">TRUE</definedName>
    <definedName name="HTML_OS" hidden="1">0</definedName>
    <definedName name="HTML_PathFile" hidden="1">"F:\Pres2000\Internet\ajsabadell\Pres2000\HTML.htm"</definedName>
    <definedName name="HTML_Title" hidden="1">"RESUM2000"</definedName>
    <definedName name="_xlnm.Print_Titles" localSheetId="0">'Inversions'!$1:$6</definedName>
  </definedNames>
  <calcPr fullCalcOnLoad="1"/>
</workbook>
</file>

<file path=xl/sharedStrings.xml><?xml version="1.0" encoding="utf-8"?>
<sst xmlns="http://schemas.openxmlformats.org/spreadsheetml/2006/main" count="95" uniqueCount="90">
  <si>
    <t>Pressupost 2002</t>
  </si>
  <si>
    <t>Programa d'inversions</t>
  </si>
  <si>
    <t>(en milers d'euros)</t>
  </si>
  <si>
    <t>(en milions de ptes.)</t>
  </si>
  <si>
    <t>Descripció</t>
  </si>
  <si>
    <t>Ap.municipal i crèdit</t>
  </si>
  <si>
    <t>Subvencions</t>
  </si>
  <si>
    <t>Contrib. Especials</t>
  </si>
  <si>
    <t>Altres</t>
  </si>
  <si>
    <t>Total</t>
  </si>
  <si>
    <t>Pla de rehabilitació del centre</t>
  </si>
  <si>
    <t>Carrer Escola industrial</t>
  </si>
  <si>
    <t>Carrer d'en Font</t>
  </si>
  <si>
    <t>Carrer Sant Jaume</t>
  </si>
  <si>
    <t>Via Alexandra</t>
  </si>
  <si>
    <t>Actuacions vialitat</t>
  </si>
  <si>
    <t>Conservació paviments</t>
  </si>
  <si>
    <t>Redacció de projectes i estudis tècnics</t>
  </si>
  <si>
    <t>Total Vialitat</t>
  </si>
  <si>
    <t>Col.lector Costa i Deu</t>
  </si>
  <si>
    <t>Actuacions en col·lectors</t>
  </si>
  <si>
    <t>Total Sanejament</t>
  </si>
  <si>
    <t>Soterrament línies elèctriques Can Llong-Can Puiggener</t>
  </si>
  <si>
    <t>Urbanització  Can Llong</t>
  </si>
  <si>
    <t>Redacció de projectes i estudis tècnics Can Llong</t>
  </si>
  <si>
    <t>Rehabilitació de barris</t>
  </si>
  <si>
    <t>Total Rehabilitació de barris</t>
  </si>
  <si>
    <t>Enllumenat públic</t>
  </si>
  <si>
    <t>Total Enllumenat públic</t>
  </si>
  <si>
    <t>Parc de Catalunya</t>
  </si>
  <si>
    <t>Parc Central del Vallès</t>
  </si>
  <si>
    <t>Corredor Verd</t>
  </si>
  <si>
    <t xml:space="preserve">Parc del Nord </t>
  </si>
  <si>
    <t xml:space="preserve">Bosc Concordia </t>
  </si>
  <si>
    <t>Avgda Aigües</t>
  </si>
  <si>
    <t>Urb. i remodelació de places i espais lliures</t>
  </si>
  <si>
    <t>Total Places i espais lliures</t>
  </si>
  <si>
    <t xml:space="preserve">Rehabilitació del Rodal </t>
  </si>
  <si>
    <t>Pla de seguretat depuradora de Riu Sec</t>
  </si>
  <si>
    <t>Urb. I sanejament riu Ripoll</t>
  </si>
  <si>
    <t>Total Ripoll i rodal</t>
  </si>
  <si>
    <t>Equipaments educatius</t>
  </si>
  <si>
    <t>Escola Bressol</t>
  </si>
  <si>
    <t>Total Equipaments educatius</t>
  </si>
  <si>
    <t>Biblioteca Central</t>
  </si>
  <si>
    <t>Xarxa biblioteques</t>
  </si>
  <si>
    <t>Centre producció artística Estruch</t>
  </si>
  <si>
    <t>Equipaments culturals i teatrals</t>
  </si>
  <si>
    <t>Total Equipaments culturals</t>
  </si>
  <si>
    <t>Equipaments esportius</t>
  </si>
  <si>
    <t xml:space="preserve">Vestidors Torre Romeu </t>
  </si>
  <si>
    <t xml:space="preserve">Rda Bellesguard </t>
  </si>
  <si>
    <t xml:space="preserve">Altres equip. esportius </t>
  </si>
  <si>
    <t>Total Equipaments esportius</t>
  </si>
  <si>
    <t>Adequació de centres cívics</t>
  </si>
  <si>
    <t>Creu Alta - Can Balsach</t>
  </si>
  <si>
    <t xml:space="preserve">Altres centres cívics </t>
  </si>
  <si>
    <t>Total Equipaments cívics</t>
  </si>
  <si>
    <t>Manteniment i ampliació cementiri</t>
  </si>
  <si>
    <t>Total Equipaments sociosanitaris</t>
  </si>
  <si>
    <t>Adequació i reforma mercats</t>
  </si>
  <si>
    <t>Mercat Central</t>
  </si>
  <si>
    <t>Total Equipaments comerç</t>
  </si>
  <si>
    <t>Plans mobilitat i senyalització</t>
  </si>
  <si>
    <t>Instal.lacions semafòriques</t>
  </si>
  <si>
    <t>Ordenació i control d'acessos</t>
  </si>
  <si>
    <t>Mobilitat sectorial i Bicis</t>
  </si>
  <si>
    <t>Projectes tècnics Oficina infrastructura i mobilitat</t>
  </si>
  <si>
    <t>Gran Via Digital</t>
  </si>
  <si>
    <t>Palau de Congresos</t>
  </si>
  <si>
    <t xml:space="preserve">Projectes i estudis tècnics Mobilitat </t>
  </si>
  <si>
    <t>Maquinària parquímetres</t>
  </si>
  <si>
    <t>Adquisició de vehicles</t>
  </si>
  <si>
    <t>Plaques carrers</t>
  </si>
  <si>
    <t>Equips telecomunicació</t>
  </si>
  <si>
    <t>Equips brossa i neteja</t>
  </si>
  <si>
    <t>Concertació i contractació subministres</t>
  </si>
  <si>
    <t>Materials d'equip</t>
  </si>
  <si>
    <t>Total Actuacions Via Pública i Transport</t>
  </si>
  <si>
    <t>Reforma i adequació equipaments i edificis municipals</t>
  </si>
  <si>
    <t>Mobiliari</t>
  </si>
  <si>
    <t>Equips informàtica</t>
  </si>
  <si>
    <t>Maquinària reprografia</t>
  </si>
  <si>
    <t>Plans de Prevenció i Seguretat equipaments i instal.</t>
  </si>
  <si>
    <t>Total Oficines municipals</t>
  </si>
  <si>
    <t>Compra de sòl i edificis</t>
  </si>
  <si>
    <t>Total Compra de sòl</t>
  </si>
  <si>
    <t>Inversions en infraestructura de suport al teixit productiu</t>
  </si>
  <si>
    <t>Total Suport dinamització socioeconòmica</t>
  </si>
  <si>
    <t>Total general</t>
  </si>
</sst>
</file>

<file path=xl/styles.xml><?xml version="1.0" encoding="utf-8"?>
<styleSheet xmlns="http://schemas.openxmlformats.org/spreadsheetml/2006/main">
  <numFmts count="3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ES&quot;;\-#,##0\ &quot;PTES&quot;"/>
    <numFmt numFmtId="173" formatCode="#,##0\ &quot;PTES&quot;;[Red]\-#,##0\ &quot;PTES&quot;"/>
    <numFmt numFmtId="174" formatCode="#,##0.00\ &quot;PTES&quot;;\-#,##0.00\ &quot;PTES&quot;"/>
    <numFmt numFmtId="175" formatCode="#,##0.00\ &quot;PTES&quot;;[Red]\-#,##0.00\ &quot;PTES&quot;"/>
    <numFmt numFmtId="176" formatCode="_-* #,##0\ &quot;PTES&quot;_-;\-* #,##0\ &quot;PTES&quot;_-;_-* &quot;-&quot;\ &quot;PTES&quot;_-;_-@_-"/>
    <numFmt numFmtId="177" formatCode="_-* #,##0\ _P_T_E_S_-;\-* #,##0\ _P_T_E_S_-;_-* &quot;-&quot;\ _P_T_E_S_-;_-@_-"/>
    <numFmt numFmtId="178" formatCode="_-* #,##0.00\ &quot;PTES&quot;_-;\-* #,##0.00\ &quot;PTES&quot;_-;_-* &quot;-&quot;??\ &quot;PTES&quot;_-;_-@_-"/>
    <numFmt numFmtId="179" formatCode="_-* #,##0.00\ _P_T_E_S_-;\-* #,##0.00\ _P_T_E_S_-;_-* &quot;-&quot;??\ _P_T_E_S_-;_-@_-"/>
    <numFmt numFmtId="180" formatCode="0.0%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"/>
    <numFmt numFmtId="186" formatCode="#,##0.000"/>
    <numFmt numFmtId="187" formatCode="#,##0.0000"/>
  </numFmts>
  <fonts count="12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2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5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142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6" fillId="0" borderId="5" xfId="0" applyFont="1" applyBorder="1" applyAlignment="1" quotePrefix="1">
      <alignment horizontal="center" vertical="center" wrapText="1"/>
    </xf>
    <xf numFmtId="0" fontId="8" fillId="0" borderId="6" xfId="0" applyFont="1" applyBorder="1" applyAlignment="1" quotePrefix="1">
      <alignment horizontal="center" vertical="center" wrapText="1"/>
    </xf>
    <xf numFmtId="3" fontId="9" fillId="0" borderId="7" xfId="40" applyNumberFormat="1" applyFont="1" applyFill="1" applyBorder="1" applyAlignment="1">
      <alignment horizontal="center" vertical="center" wrapText="1"/>
      <protection/>
    </xf>
    <xf numFmtId="3" fontId="9" fillId="0" borderId="6" xfId="40" applyNumberFormat="1" applyFont="1" applyFill="1" applyBorder="1" applyAlignment="1" quotePrefix="1">
      <alignment horizontal="center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 quotePrefix="1">
      <alignment horizontal="center" vertical="center" wrapText="1"/>
    </xf>
    <xf numFmtId="3" fontId="9" fillId="0" borderId="9" xfId="40" applyNumberFormat="1" applyFont="1" applyFill="1" applyBorder="1" applyAlignment="1">
      <alignment horizontal="center" vertical="center" wrapText="1"/>
      <protection/>
    </xf>
    <xf numFmtId="3" fontId="9" fillId="0" borderId="10" xfId="40" applyNumberFormat="1" applyFont="1" applyFill="1" applyBorder="1" applyAlignment="1" quotePrefix="1">
      <alignment horizontal="center" vertical="center" wrapText="1"/>
      <protection/>
    </xf>
    <xf numFmtId="0" fontId="8" fillId="0" borderId="9" xfId="0" applyFont="1" applyBorder="1" applyAlignment="1">
      <alignment horizontal="center" vertical="center" wrapText="1"/>
    </xf>
    <xf numFmtId="3" fontId="4" fillId="0" borderId="11" xfId="40" applyNumberFormat="1" applyFont="1" applyFill="1" applyBorder="1" applyAlignment="1">
      <alignment horizontal="left"/>
      <protection/>
    </xf>
    <xf numFmtId="3" fontId="4" fillId="0" borderId="12" xfId="40" applyNumberFormat="1" applyFont="1" applyFill="1" applyBorder="1" applyAlignment="1">
      <alignment horizontal="left"/>
      <protection/>
    </xf>
    <xf numFmtId="185" fontId="4" fillId="0" borderId="13" xfId="40" applyNumberFormat="1" applyFont="1" applyFill="1" applyBorder="1" applyAlignment="1">
      <alignment horizontal="right"/>
      <protection/>
    </xf>
    <xf numFmtId="185" fontId="4" fillId="0" borderId="14" xfId="40" applyNumberFormat="1" applyFont="1" applyFill="1" applyBorder="1" applyAlignment="1">
      <alignment horizontal="right"/>
      <protection/>
    </xf>
    <xf numFmtId="185" fontId="4" fillId="0" borderId="12" xfId="40" applyNumberFormat="1" applyFont="1" applyFill="1" applyBorder="1" applyAlignment="1">
      <alignment horizontal="right"/>
      <protection/>
    </xf>
    <xf numFmtId="185" fontId="4" fillId="0" borderId="15" xfId="40" applyNumberFormat="1" applyFont="1" applyFill="1" applyBorder="1" applyAlignment="1">
      <alignment horizontal="right"/>
      <protection/>
    </xf>
    <xf numFmtId="3" fontId="4" fillId="0" borderId="16" xfId="40" applyNumberFormat="1" applyFont="1" applyFill="1" applyBorder="1" applyAlignment="1">
      <alignment horizontal="left"/>
      <protection/>
    </xf>
    <xf numFmtId="0" fontId="0" fillId="0" borderId="17" xfId="0" applyFont="1" applyBorder="1" applyAlignment="1" quotePrefix="1">
      <alignment horizontal="left"/>
    </xf>
    <xf numFmtId="185" fontId="4" fillId="0" borderId="18" xfId="40" applyNumberFormat="1" applyFont="1" applyFill="1" applyBorder="1" applyAlignment="1">
      <alignment horizontal="right"/>
      <protection/>
    </xf>
    <xf numFmtId="185" fontId="4" fillId="0" borderId="19" xfId="40" applyNumberFormat="1" applyFont="1" applyFill="1" applyBorder="1" applyAlignment="1">
      <alignment horizontal="right"/>
      <protection/>
    </xf>
    <xf numFmtId="185" fontId="4" fillId="0" borderId="17" xfId="40" applyNumberFormat="1" applyFont="1" applyFill="1" applyBorder="1" applyAlignment="1">
      <alignment horizontal="right"/>
      <protection/>
    </xf>
    <xf numFmtId="0" fontId="0" fillId="0" borderId="20" xfId="0" applyFont="1" applyBorder="1" applyAlignment="1" quotePrefix="1">
      <alignment horizontal="left"/>
    </xf>
    <xf numFmtId="185" fontId="4" fillId="0" borderId="21" xfId="40" applyNumberFormat="1" applyFont="1" applyFill="1" applyBorder="1" applyAlignment="1">
      <alignment horizontal="right"/>
      <protection/>
    </xf>
    <xf numFmtId="185" fontId="4" fillId="0" borderId="22" xfId="40" applyNumberFormat="1" applyFont="1" applyFill="1" applyBorder="1" applyAlignment="1">
      <alignment horizontal="right"/>
      <protection/>
    </xf>
    <xf numFmtId="185" fontId="4" fillId="0" borderId="20" xfId="40" applyNumberFormat="1" applyFont="1" applyFill="1" applyBorder="1" applyAlignment="1">
      <alignment horizontal="right"/>
      <protection/>
    </xf>
    <xf numFmtId="0" fontId="0" fillId="0" borderId="23" xfId="0" applyFont="1" applyBorder="1" applyAlignment="1" quotePrefix="1">
      <alignment horizontal="left"/>
    </xf>
    <xf numFmtId="185" fontId="4" fillId="0" borderId="24" xfId="40" applyNumberFormat="1" applyFont="1" applyFill="1" applyBorder="1" applyAlignment="1">
      <alignment horizontal="right"/>
      <protection/>
    </xf>
    <xf numFmtId="185" fontId="4" fillId="0" borderId="25" xfId="40" applyNumberFormat="1" applyFont="1" applyFill="1" applyBorder="1" applyAlignment="1">
      <alignment horizontal="right"/>
      <protection/>
    </xf>
    <xf numFmtId="185" fontId="4" fillId="0" borderId="23" xfId="40" applyNumberFormat="1" applyFont="1" applyFill="1" applyBorder="1" applyAlignment="1">
      <alignment horizontal="right"/>
      <protection/>
    </xf>
    <xf numFmtId="3" fontId="4" fillId="0" borderId="26" xfId="40" applyNumberFormat="1" applyFont="1" applyFill="1" applyBorder="1" applyAlignment="1">
      <alignment horizontal="left"/>
      <protection/>
    </xf>
    <xf numFmtId="3" fontId="4" fillId="0" borderId="27" xfId="40" applyNumberFormat="1" applyFont="1" applyFill="1" applyBorder="1" applyAlignment="1">
      <alignment horizontal="left"/>
      <protection/>
    </xf>
    <xf numFmtId="185" fontId="4" fillId="0" borderId="28" xfId="40" applyNumberFormat="1" applyFont="1" applyFill="1" applyBorder="1" applyAlignment="1">
      <alignment horizontal="right"/>
      <protection/>
    </xf>
    <xf numFmtId="185" fontId="4" fillId="0" borderId="29" xfId="40" applyNumberFormat="1" applyFont="1" applyFill="1" applyBorder="1" applyAlignment="1">
      <alignment horizontal="right"/>
      <protection/>
    </xf>
    <xf numFmtId="3" fontId="4" fillId="0" borderId="30" xfId="40" applyNumberFormat="1" applyFont="1" applyFill="1" applyBorder="1" applyAlignment="1">
      <alignment horizontal="left"/>
      <protection/>
    </xf>
    <xf numFmtId="185" fontId="4" fillId="0" borderId="31" xfId="40" applyNumberFormat="1" applyFont="1" applyFill="1" applyBorder="1" applyAlignment="1">
      <alignment horizontal="right"/>
      <protection/>
    </xf>
    <xf numFmtId="185" fontId="4" fillId="0" borderId="32" xfId="40" applyNumberFormat="1" applyFont="1" applyFill="1" applyBorder="1" applyAlignment="1">
      <alignment horizontal="right"/>
      <protection/>
    </xf>
    <xf numFmtId="185" fontId="4" fillId="0" borderId="33" xfId="40" applyNumberFormat="1" applyFont="1" applyFill="1" applyBorder="1" applyAlignment="1">
      <alignment horizontal="right"/>
      <protection/>
    </xf>
    <xf numFmtId="3" fontId="4" fillId="0" borderId="34" xfId="40" applyNumberFormat="1" applyFont="1" applyFill="1" applyBorder="1" applyAlignment="1">
      <alignment horizontal="left"/>
      <protection/>
    </xf>
    <xf numFmtId="3" fontId="4" fillId="0" borderId="35" xfId="40" applyNumberFormat="1" applyFont="1" applyFill="1" applyBorder="1" applyAlignment="1">
      <alignment horizontal="left"/>
      <protection/>
    </xf>
    <xf numFmtId="3" fontId="4" fillId="0" borderId="34" xfId="40" applyNumberFormat="1" applyFont="1" applyFill="1" applyBorder="1" applyAlignment="1" quotePrefix="1">
      <alignment horizontal="left"/>
      <protection/>
    </xf>
    <xf numFmtId="3" fontId="10" fillId="0" borderId="36" xfId="40" applyNumberFormat="1" applyFont="1" applyFill="1" applyBorder="1" applyAlignment="1">
      <alignment horizontal="left"/>
      <protection/>
    </xf>
    <xf numFmtId="3" fontId="10" fillId="0" borderId="8" xfId="40" applyNumberFormat="1" applyFont="1" applyFill="1" applyBorder="1" applyAlignment="1">
      <alignment horizontal="left"/>
      <protection/>
    </xf>
    <xf numFmtId="185" fontId="10" fillId="0" borderId="37" xfId="40" applyNumberFormat="1" applyFont="1" applyFill="1" applyBorder="1" applyAlignment="1">
      <alignment horizontal="right"/>
      <protection/>
    </xf>
    <xf numFmtId="185" fontId="10" fillId="0" borderId="38" xfId="40" applyNumberFormat="1" applyFont="1" applyFill="1" applyBorder="1" applyAlignment="1">
      <alignment horizontal="right"/>
      <protection/>
    </xf>
    <xf numFmtId="185" fontId="10" fillId="0" borderId="39" xfId="40" applyNumberFormat="1" applyFont="1" applyFill="1" applyBorder="1" applyAlignment="1">
      <alignment horizontal="right"/>
      <protection/>
    </xf>
    <xf numFmtId="185" fontId="10" fillId="0" borderId="40" xfId="40" applyNumberFormat="1" applyFont="1" applyFill="1" applyBorder="1" applyAlignment="1">
      <alignment horizontal="right"/>
      <protection/>
    </xf>
    <xf numFmtId="18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" fontId="4" fillId="0" borderId="41" xfId="40" applyNumberFormat="1" applyFont="1" applyFill="1" applyBorder="1" applyAlignment="1">
      <alignment horizontal="left"/>
      <protection/>
    </xf>
    <xf numFmtId="185" fontId="4" fillId="0" borderId="42" xfId="40" applyNumberFormat="1" applyFont="1" applyFill="1" applyBorder="1" applyAlignment="1">
      <alignment horizontal="right"/>
      <protection/>
    </xf>
    <xf numFmtId="185" fontId="4" fillId="0" borderId="43" xfId="40" applyNumberFormat="1" applyFont="1" applyFill="1" applyBorder="1" applyAlignment="1">
      <alignment horizontal="right"/>
      <protection/>
    </xf>
    <xf numFmtId="185" fontId="4" fillId="0" borderId="41" xfId="40" applyNumberFormat="1" applyFont="1" applyFill="1" applyBorder="1" applyAlignment="1">
      <alignment horizontal="right"/>
      <protection/>
    </xf>
    <xf numFmtId="185" fontId="4" fillId="0" borderId="44" xfId="40" applyNumberFormat="1" applyFont="1" applyFill="1" applyBorder="1" applyAlignment="1">
      <alignment horizontal="right"/>
      <protection/>
    </xf>
    <xf numFmtId="185" fontId="4" fillId="0" borderId="45" xfId="40" applyNumberFormat="1" applyFont="1" applyFill="1" applyBorder="1" applyAlignment="1">
      <alignment horizontal="right"/>
      <protection/>
    </xf>
    <xf numFmtId="185" fontId="4" fillId="0" borderId="46" xfId="40" applyNumberFormat="1" applyFont="1" applyFill="1" applyBorder="1" applyAlignment="1">
      <alignment horizontal="right"/>
      <protection/>
    </xf>
    <xf numFmtId="3" fontId="4" fillId="0" borderId="8" xfId="40" applyNumberFormat="1" applyFont="1" applyFill="1" applyBorder="1" applyAlignment="1">
      <alignment horizontal="left"/>
      <protection/>
    </xf>
    <xf numFmtId="185" fontId="10" fillId="0" borderId="47" xfId="40" applyNumberFormat="1" applyFont="1" applyFill="1" applyBorder="1" applyAlignment="1">
      <alignment horizontal="right"/>
      <protection/>
    </xf>
    <xf numFmtId="185" fontId="10" fillId="0" borderId="7" xfId="40" applyNumberFormat="1" applyFont="1" applyFill="1" applyBorder="1" applyAlignment="1">
      <alignment horizontal="right"/>
      <protection/>
    </xf>
    <xf numFmtId="3" fontId="4" fillId="0" borderId="48" xfId="40" applyNumberFormat="1" applyFont="1" applyFill="1" applyBorder="1" applyAlignment="1" quotePrefix="1">
      <alignment horizontal="left"/>
      <protection/>
    </xf>
    <xf numFmtId="3" fontId="4" fillId="0" borderId="48" xfId="40" applyNumberFormat="1" applyFont="1" applyFill="1" applyBorder="1" applyAlignment="1">
      <alignment horizontal="left"/>
      <protection/>
    </xf>
    <xf numFmtId="3" fontId="4" fillId="0" borderId="49" xfId="40" applyNumberFormat="1" applyFont="1" applyFill="1" applyBorder="1" applyAlignment="1">
      <alignment horizontal="left"/>
      <protection/>
    </xf>
    <xf numFmtId="3" fontId="4" fillId="0" borderId="50" xfId="40" applyNumberFormat="1" applyFont="1" applyFill="1" applyBorder="1" applyAlignment="1">
      <alignment horizontal="left"/>
      <protection/>
    </xf>
    <xf numFmtId="185" fontId="4" fillId="0" borderId="29" xfId="40" applyNumberFormat="1" applyFont="1" applyFill="1" applyBorder="1" applyAlignment="1">
      <alignment horizontal="right"/>
      <protection/>
    </xf>
    <xf numFmtId="3" fontId="4" fillId="0" borderId="49" xfId="40" applyNumberFormat="1" applyFont="1" applyFill="1" applyBorder="1" applyAlignment="1">
      <alignment horizontal="left"/>
      <protection/>
    </xf>
    <xf numFmtId="3" fontId="10" fillId="0" borderId="51" xfId="40" applyNumberFormat="1" applyFont="1" applyFill="1" applyBorder="1" applyAlignment="1">
      <alignment horizontal="left"/>
      <protection/>
    </xf>
    <xf numFmtId="3" fontId="4" fillId="0" borderId="52" xfId="40" applyNumberFormat="1" applyFont="1" applyFill="1" applyBorder="1" applyAlignment="1">
      <alignment horizontal="left"/>
      <protection/>
    </xf>
    <xf numFmtId="185" fontId="10" fillId="0" borderId="53" xfId="40" applyNumberFormat="1" applyFont="1" applyFill="1" applyBorder="1" applyAlignment="1">
      <alignment horizontal="right"/>
      <protection/>
    </xf>
    <xf numFmtId="185" fontId="10" fillId="0" borderId="22" xfId="40" applyNumberFormat="1" applyFont="1" applyFill="1" applyBorder="1" applyAlignment="1">
      <alignment horizontal="right"/>
      <protection/>
    </xf>
    <xf numFmtId="3" fontId="4" fillId="0" borderId="54" xfId="40" applyNumberFormat="1" applyFont="1" applyFill="1" applyBorder="1" applyAlignment="1" quotePrefix="1">
      <alignment horizontal="left"/>
      <protection/>
    </xf>
    <xf numFmtId="3" fontId="4" fillId="0" borderId="55" xfId="40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3" fontId="10" fillId="0" borderId="56" xfId="40" applyNumberFormat="1" applyFont="1" applyFill="1" applyBorder="1" applyAlignment="1">
      <alignment horizontal="left"/>
      <protection/>
    </xf>
    <xf numFmtId="3" fontId="4" fillId="0" borderId="47" xfId="40" applyNumberFormat="1" applyFont="1" applyFill="1" applyBorder="1" applyAlignment="1">
      <alignment horizontal="left"/>
      <protection/>
    </xf>
    <xf numFmtId="185" fontId="10" fillId="0" borderId="6" xfId="40" applyNumberFormat="1" applyFont="1" applyFill="1" applyBorder="1" applyAlignment="1">
      <alignment horizontal="right"/>
      <protection/>
    </xf>
    <xf numFmtId="3" fontId="4" fillId="0" borderId="54" xfId="40" applyNumberFormat="1" applyFont="1" applyFill="1" applyBorder="1" applyAlignment="1">
      <alignment horizontal="left"/>
      <protection/>
    </xf>
    <xf numFmtId="0" fontId="3" fillId="0" borderId="57" xfId="0" applyFont="1" applyBorder="1" applyAlignment="1">
      <alignment/>
    </xf>
    <xf numFmtId="0" fontId="0" fillId="0" borderId="35" xfId="0" applyFont="1" applyBorder="1" applyAlignment="1">
      <alignment/>
    </xf>
    <xf numFmtId="3" fontId="4" fillId="0" borderId="58" xfId="40" applyNumberFormat="1" applyFont="1" applyFill="1" applyBorder="1" applyAlignment="1">
      <alignment horizontal="left"/>
      <protection/>
    </xf>
    <xf numFmtId="185" fontId="4" fillId="0" borderId="0" xfId="40" applyNumberFormat="1" applyFont="1" applyFill="1" applyBorder="1" applyAlignment="1">
      <alignment horizontal="right"/>
      <protection/>
    </xf>
    <xf numFmtId="185" fontId="4" fillId="0" borderId="53" xfId="40" applyNumberFormat="1" applyFont="1" applyFill="1" applyBorder="1" applyAlignment="1">
      <alignment horizontal="right"/>
      <protection/>
    </xf>
    <xf numFmtId="185" fontId="4" fillId="0" borderId="59" xfId="40" applyNumberFormat="1" applyFont="1" applyFill="1" applyBorder="1" applyAlignment="1">
      <alignment horizontal="right"/>
      <protection/>
    </xf>
    <xf numFmtId="185" fontId="4" fillId="0" borderId="60" xfId="40" applyNumberFormat="1" applyFont="1" applyFill="1" applyBorder="1" applyAlignment="1">
      <alignment horizontal="right"/>
      <protection/>
    </xf>
    <xf numFmtId="3" fontId="4" fillId="0" borderId="17" xfId="40" applyNumberFormat="1" applyFont="1" applyFill="1" applyBorder="1" applyAlignment="1" quotePrefix="1">
      <alignment horizontal="left"/>
      <protection/>
    </xf>
    <xf numFmtId="185" fontId="4" fillId="0" borderId="61" xfId="40" applyNumberFormat="1" applyFont="1" applyFill="1" applyBorder="1" applyAlignment="1">
      <alignment horizontal="right"/>
      <protection/>
    </xf>
    <xf numFmtId="3" fontId="4" fillId="0" borderId="20" xfId="40" applyNumberFormat="1" applyFont="1" applyFill="1" applyBorder="1" applyAlignment="1" quotePrefix="1">
      <alignment horizontal="left"/>
      <protection/>
    </xf>
    <xf numFmtId="185" fontId="4" fillId="0" borderId="62" xfId="40" applyNumberFormat="1" applyFont="1" applyFill="1" applyBorder="1" applyAlignment="1">
      <alignment horizontal="right"/>
      <protection/>
    </xf>
    <xf numFmtId="3" fontId="4" fillId="0" borderId="23" xfId="40" applyNumberFormat="1" applyFont="1" applyFill="1" applyBorder="1" applyAlignment="1" quotePrefix="1">
      <alignment horizontal="left"/>
      <protection/>
    </xf>
    <xf numFmtId="185" fontId="4" fillId="0" borderId="57" xfId="40" applyNumberFormat="1" applyFont="1" applyFill="1" applyBorder="1" applyAlignment="1">
      <alignment horizontal="right"/>
      <protection/>
    </xf>
    <xf numFmtId="3" fontId="4" fillId="0" borderId="23" xfId="40" applyNumberFormat="1" applyFont="1" applyFill="1" applyBorder="1" applyAlignment="1">
      <alignment horizontal="left"/>
      <protection/>
    </xf>
    <xf numFmtId="3" fontId="4" fillId="0" borderId="57" xfId="40" applyNumberFormat="1" applyFont="1" applyFill="1" applyBorder="1" applyAlignment="1" quotePrefix="1">
      <alignment horizontal="left"/>
      <protection/>
    </xf>
    <xf numFmtId="0" fontId="0" fillId="0" borderId="63" xfId="0" applyFont="1" applyBorder="1" applyAlignment="1">
      <alignment/>
    </xf>
    <xf numFmtId="185" fontId="10" fillId="0" borderId="3" xfId="40" applyNumberFormat="1" applyFont="1" applyFill="1" applyBorder="1" applyAlignment="1">
      <alignment horizontal="right"/>
      <protection/>
    </xf>
    <xf numFmtId="3" fontId="4" fillId="0" borderId="64" xfId="40" applyNumberFormat="1" applyFont="1" applyFill="1" applyBorder="1" applyAlignment="1">
      <alignment horizontal="left"/>
      <protection/>
    </xf>
    <xf numFmtId="3" fontId="10" fillId="0" borderId="27" xfId="40" applyNumberFormat="1" applyFont="1" applyFill="1" applyBorder="1" applyAlignment="1">
      <alignment horizontal="left"/>
      <protection/>
    </xf>
    <xf numFmtId="3" fontId="4" fillId="0" borderId="35" xfId="40" applyNumberFormat="1" applyFont="1" applyFill="1" applyBorder="1" applyAlignment="1" quotePrefix="1">
      <alignment horizontal="left"/>
      <protection/>
    </xf>
    <xf numFmtId="185" fontId="0" fillId="0" borderId="32" xfId="0" applyNumberFormat="1" applyBorder="1" applyAlignment="1">
      <alignment horizontal="right"/>
    </xf>
    <xf numFmtId="3" fontId="10" fillId="0" borderId="56" xfId="40" applyNumberFormat="1" applyFont="1" applyFill="1" applyBorder="1" applyAlignment="1" quotePrefix="1">
      <alignment horizontal="left"/>
      <protection/>
    </xf>
    <xf numFmtId="3" fontId="4" fillId="0" borderId="47" xfId="40" applyNumberFormat="1" applyFont="1" applyFill="1" applyBorder="1" applyAlignment="1" quotePrefix="1">
      <alignment horizontal="left"/>
      <protection/>
    </xf>
    <xf numFmtId="185" fontId="11" fillId="0" borderId="3" xfId="0" applyNumberFormat="1" applyFont="1" applyBorder="1" applyAlignment="1">
      <alignment horizontal="right"/>
    </xf>
    <xf numFmtId="185" fontId="11" fillId="0" borderId="39" xfId="0" applyNumberFormat="1" applyFont="1" applyBorder="1" applyAlignment="1">
      <alignment horizontal="right"/>
    </xf>
    <xf numFmtId="185" fontId="11" fillId="0" borderId="40" xfId="0" applyNumberFormat="1" applyFont="1" applyBorder="1" applyAlignment="1">
      <alignment horizontal="right"/>
    </xf>
    <xf numFmtId="185" fontId="4" fillId="0" borderId="65" xfId="40" applyNumberFormat="1" applyFont="1" applyFill="1" applyBorder="1" applyAlignment="1">
      <alignment horizontal="right"/>
      <protection/>
    </xf>
    <xf numFmtId="3" fontId="4" fillId="0" borderId="17" xfId="40" applyNumberFormat="1" applyFont="1" applyFill="1" applyBorder="1" applyAlignment="1" quotePrefix="1">
      <alignment horizontal="left"/>
      <protection/>
    </xf>
    <xf numFmtId="185" fontId="4" fillId="0" borderId="58" xfId="40" applyNumberFormat="1" applyFont="1" applyFill="1" applyBorder="1" applyAlignment="1">
      <alignment horizontal="right"/>
      <protection/>
    </xf>
    <xf numFmtId="3" fontId="4" fillId="0" borderId="20" xfId="40" applyNumberFormat="1" applyFont="1" applyFill="1" applyBorder="1" applyAlignment="1" quotePrefix="1">
      <alignment horizontal="left"/>
      <protection/>
    </xf>
    <xf numFmtId="185" fontId="4" fillId="0" borderId="63" xfId="40" applyNumberFormat="1" applyFont="1" applyFill="1" applyBorder="1" applyAlignment="1">
      <alignment horizontal="right"/>
      <protection/>
    </xf>
    <xf numFmtId="3" fontId="4" fillId="0" borderId="57" xfId="40" applyNumberFormat="1" applyFont="1" applyFill="1" applyBorder="1" applyAlignment="1">
      <alignment horizontal="left"/>
      <protection/>
    </xf>
    <xf numFmtId="3" fontId="4" fillId="0" borderId="23" xfId="40" applyNumberFormat="1" applyFont="1" applyFill="1" applyBorder="1" applyAlignment="1" quotePrefix="1">
      <alignment horizontal="left"/>
      <protection/>
    </xf>
    <xf numFmtId="185" fontId="4" fillId="0" borderId="27" xfId="40" applyNumberFormat="1" applyFont="1" applyFill="1" applyBorder="1" applyAlignment="1">
      <alignment horizontal="right"/>
      <protection/>
    </xf>
    <xf numFmtId="3" fontId="4" fillId="0" borderId="47" xfId="40" applyNumberFormat="1" applyFont="1" applyFill="1" applyBorder="1" applyAlignment="1" quotePrefix="1">
      <alignment horizontal="left"/>
      <protection/>
    </xf>
    <xf numFmtId="3" fontId="4" fillId="0" borderId="11" xfId="40" applyNumberFormat="1" applyFont="1" applyFill="1" applyBorder="1" applyAlignment="1" quotePrefix="1">
      <alignment horizontal="left"/>
      <protection/>
    </xf>
    <xf numFmtId="3" fontId="10" fillId="0" borderId="66" xfId="40" applyNumberFormat="1" applyFont="1" applyFill="1" applyBorder="1" applyAlignment="1">
      <alignment horizontal="left"/>
      <protection/>
    </xf>
    <xf numFmtId="3" fontId="4" fillId="0" borderId="17" xfId="40" applyNumberFormat="1" applyFont="1" applyFill="1" applyBorder="1" applyAlignment="1">
      <alignment horizontal="left"/>
      <protection/>
    </xf>
    <xf numFmtId="0" fontId="3" fillId="0" borderId="16" xfId="0" applyFont="1" applyBorder="1" applyAlignment="1">
      <alignment/>
    </xf>
    <xf numFmtId="3" fontId="4" fillId="0" borderId="20" xfId="40" applyNumberFormat="1" applyFont="1" applyFill="1" applyBorder="1" applyAlignment="1">
      <alignment horizontal="left"/>
      <protection/>
    </xf>
    <xf numFmtId="3" fontId="4" fillId="0" borderId="35" xfId="40" applyNumberFormat="1" applyFont="1" applyFill="1" applyBorder="1" applyAlignment="1">
      <alignment horizontal="left"/>
      <protection/>
    </xf>
    <xf numFmtId="3" fontId="4" fillId="0" borderId="30" xfId="40" applyNumberFormat="1" applyFont="1" applyFill="1" applyBorder="1" applyAlignment="1">
      <alignment horizontal="left"/>
      <protection/>
    </xf>
    <xf numFmtId="185" fontId="0" fillId="0" borderId="0" xfId="0" applyNumberFormat="1" applyAlignment="1">
      <alignment/>
    </xf>
    <xf numFmtId="0" fontId="3" fillId="0" borderId="64" xfId="0" applyFont="1" applyBorder="1" applyAlignment="1">
      <alignment/>
    </xf>
    <xf numFmtId="0" fontId="3" fillId="0" borderId="34" xfId="0" applyFont="1" applyBorder="1" applyAlignment="1" quotePrefix="1">
      <alignment horizontal="left"/>
    </xf>
    <xf numFmtId="0" fontId="11" fillId="0" borderId="56" xfId="0" applyFont="1" applyBorder="1" applyAlignment="1">
      <alignment horizontal="left"/>
    </xf>
    <xf numFmtId="0" fontId="0" fillId="0" borderId="47" xfId="0" applyFont="1" applyBorder="1" applyAlignment="1">
      <alignment/>
    </xf>
    <xf numFmtId="3" fontId="10" fillId="0" borderId="16" xfId="40" applyNumberFormat="1" applyFont="1" applyFill="1" applyBorder="1" applyAlignment="1">
      <alignment horizontal="left"/>
      <protection/>
    </xf>
    <xf numFmtId="3" fontId="4" fillId="0" borderId="63" xfId="40" applyNumberFormat="1" applyFont="1" applyFill="1" applyBorder="1" applyAlignment="1">
      <alignment horizontal="left"/>
      <protection/>
    </xf>
    <xf numFmtId="185" fontId="10" fillId="0" borderId="18" xfId="40" applyNumberFormat="1" applyFont="1" applyFill="1" applyBorder="1" applyAlignment="1">
      <alignment horizontal="right"/>
      <protection/>
    </xf>
    <xf numFmtId="185" fontId="10" fillId="0" borderId="58" xfId="40" applyNumberFormat="1" applyFont="1" applyFill="1" applyBorder="1" applyAlignment="1">
      <alignment horizontal="right"/>
      <protection/>
    </xf>
    <xf numFmtId="185" fontId="10" fillId="0" borderId="19" xfId="40" applyNumberFormat="1" applyFont="1" applyFill="1" applyBorder="1" applyAlignment="1">
      <alignment horizontal="right"/>
      <protection/>
    </xf>
    <xf numFmtId="3" fontId="10" fillId="0" borderId="4" xfId="40" applyNumberFormat="1" applyFont="1" applyFill="1" applyBorder="1" applyAlignment="1">
      <alignment horizontal="center"/>
      <protection/>
    </xf>
    <xf numFmtId="3" fontId="10" fillId="0" borderId="67" xfId="40" applyNumberFormat="1" applyFont="1" applyFill="1" applyBorder="1" applyAlignment="1">
      <alignment horizontal="center"/>
      <protection/>
    </xf>
    <xf numFmtId="185" fontId="10" fillId="0" borderId="68" xfId="40" applyNumberFormat="1" applyFont="1" applyFill="1" applyBorder="1" applyAlignment="1">
      <alignment horizontal="right"/>
      <protection/>
    </xf>
    <xf numFmtId="185" fontId="10" fillId="0" borderId="9" xfId="40" applyNumberFormat="1" applyFont="1" applyFill="1" applyBorder="1" applyAlignment="1">
      <alignment horizontal="right"/>
      <protection/>
    </xf>
    <xf numFmtId="185" fontId="10" fillId="0" borderId="69" xfId="40" applyNumberFormat="1" applyFont="1" applyFill="1" applyBorder="1" applyAlignment="1">
      <alignment horizontal="right"/>
      <protection/>
    </xf>
    <xf numFmtId="185" fontId="10" fillId="0" borderId="44" xfId="40" applyNumberFormat="1" applyFont="1" applyFill="1" applyBorder="1" applyAlignment="1">
      <alignment horizontal="right"/>
      <protection/>
    </xf>
  </cellXfs>
  <cellStyles count="37">
    <cellStyle name="Normal" xfId="0"/>
    <cellStyle name="Comma" xfId="15"/>
    <cellStyle name="Comma [0]" xfId="16"/>
    <cellStyle name="Millares [0]_Full Nou" xfId="17"/>
    <cellStyle name="Millares [0]_Hoja1" xfId="18"/>
    <cellStyle name="Millares [0]_Hoja2" xfId="19"/>
    <cellStyle name="Millares [0]_Ingressos" xfId="20"/>
    <cellStyle name="Millares_Full Nou" xfId="21"/>
    <cellStyle name="Millares_Hoja1" xfId="22"/>
    <cellStyle name="Millares_Hoja2" xfId="23"/>
    <cellStyle name="Millares_Ingressos" xfId="24"/>
    <cellStyle name="Currency" xfId="25"/>
    <cellStyle name="Currency [0]" xfId="26"/>
    <cellStyle name="Moneda [0]_Full Nou" xfId="27"/>
    <cellStyle name="Moneda [0]_Hoja1" xfId="28"/>
    <cellStyle name="Moneda [0]_Hoja2" xfId="29"/>
    <cellStyle name="Moneda [0]_Ingressos" xfId="30"/>
    <cellStyle name="Moneda_Full Nou" xfId="31"/>
    <cellStyle name="Moneda_Hoja1" xfId="32"/>
    <cellStyle name="Moneda_Hoja2" xfId="33"/>
    <cellStyle name="Moneda_Ingressos" xfId="34"/>
    <cellStyle name="Normal_Apaisat" xfId="35"/>
    <cellStyle name="Normal_Full Nou" xfId="36"/>
    <cellStyle name="Normal_HOJA" xfId="37"/>
    <cellStyle name="Normal_Hoja1" xfId="38"/>
    <cellStyle name="Normal_Hoja1_Ing2001" xfId="39"/>
    <cellStyle name="Normal_Hoja2" xfId="40"/>
    <cellStyle name="Normal_Hoja2_Ing2001" xfId="41"/>
    <cellStyle name="Normal_Hoja3" xfId="42"/>
    <cellStyle name="Normal_Hoja4" xfId="43"/>
    <cellStyle name="Normal_Hoja5" xfId="44"/>
    <cellStyle name="Normal_Hoja6" xfId="45"/>
    <cellStyle name="Normal_Hoja7" xfId="46"/>
    <cellStyle name="Normal_Ing2001" xfId="47"/>
    <cellStyle name="Normal_Ingressos" xfId="48"/>
    <cellStyle name="Normal_Prog i Cap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2002\RESUM2002_PRESSUPO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99\INVE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Ing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es Capítols"/>
      <sheetName val="Caràtula ingressos"/>
      <sheetName val="Caràtula ingressos (PTES)"/>
      <sheetName val="caràtula despeses"/>
      <sheetName val="caràtula despeses (PTS)"/>
      <sheetName val="departaments"/>
      <sheetName val="departaments ptes"/>
      <sheetName val="programes"/>
      <sheetName val="programes ptes"/>
      <sheetName val="VIMUSA"/>
      <sheetName val="Consolidat"/>
      <sheetName val="Consolidat (grafic)"/>
      <sheetName val="consolidat ptes"/>
      <sheetName val="invers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eball"/>
    </sheetNames>
    <sheetDataSet>
      <sheetData sheetId="0">
        <row r="2">
          <cell r="A2" t="str">
            <v>215/322202/767</v>
          </cell>
          <cell r="B2" t="str">
            <v>CONSORCI CENTRE ESTUDIS TECNOLOGIES INFORMACIÓ I COMUNI   </v>
          </cell>
          <cell r="C2">
            <v>350000000</v>
          </cell>
          <cell r="D2">
            <v>350000000</v>
          </cell>
        </row>
        <row r="3">
          <cell r="A3" t="str">
            <v>311/412101/6010</v>
          </cell>
          <cell r="B3" t="str">
            <v>CAP ELS MERINALS                                          </v>
          </cell>
          <cell r="C3">
            <v>100322000</v>
          </cell>
          <cell r="D3">
            <v>322000</v>
          </cell>
        </row>
        <row r="4">
          <cell r="A4" t="str">
            <v>311/413102/6230</v>
          </cell>
          <cell r="B4" t="str">
            <v>UTILLATGE I PETITS EQUIPS LABORATORI                      </v>
          </cell>
          <cell r="C4">
            <v>500000</v>
          </cell>
          <cell r="D4">
            <v>500000</v>
          </cell>
        </row>
        <row r="5">
          <cell r="A5" t="str">
            <v>320/451202/6320</v>
          </cell>
          <cell r="B5" t="str">
            <v>REHABILITACIÓ PATRIMONIHISTÒRIC I ARTÍSTIC                </v>
          </cell>
          <cell r="C5">
            <v>180447945</v>
          </cell>
          <cell r="D5">
            <v>101568458</v>
          </cell>
        </row>
        <row r="6">
          <cell r="A6" t="str">
            <v>320/451204/6210</v>
          </cell>
          <cell r="B6" t="str">
            <v>ADEQUACIÓ ARXIU HISTÒRIC                                  </v>
          </cell>
          <cell r="C6">
            <v>20000000</v>
          </cell>
          <cell r="D6">
            <v>1033360</v>
          </cell>
        </row>
        <row r="7">
          <cell r="A7" t="str">
            <v>330/452202/6310</v>
          </cell>
          <cell r="B7" t="str">
            <v>ADEQUACIÓ PISCINA CAN MARCET                              </v>
          </cell>
          <cell r="C7">
            <v>21869012</v>
          </cell>
          <cell r="D7">
            <v>3250943</v>
          </cell>
        </row>
        <row r="8">
          <cell r="A8" t="str">
            <v>330/452302/6210</v>
          </cell>
          <cell r="B8" t="str">
            <v>AMPLIACIÓ PAVELLÓ OAR GRÀCIA                              </v>
          </cell>
          <cell r="C8">
            <v>4300000</v>
          </cell>
          <cell r="D8">
            <v>0</v>
          </cell>
        </row>
        <row r="9">
          <cell r="A9" t="str">
            <v>400/463301/6221</v>
          </cell>
          <cell r="B9" t="str">
            <v>CENTRE CÍVIC SOL I PADRÍS                                 </v>
          </cell>
          <cell r="C9">
            <v>533998</v>
          </cell>
          <cell r="D9">
            <v>221388</v>
          </cell>
        </row>
        <row r="10">
          <cell r="A10" t="str">
            <v>400/463301/770</v>
          </cell>
          <cell r="B10" t="str">
            <v>CENTRE CÍVIC SOL I PADRÍS                                 </v>
          </cell>
          <cell r="C10">
            <v>16668703</v>
          </cell>
          <cell r="D10">
            <v>0</v>
          </cell>
        </row>
        <row r="11">
          <cell r="A11" t="str">
            <v>510/432101/710</v>
          </cell>
          <cell r="B11" t="str">
            <v>APORTACIÓ IDES                                            </v>
          </cell>
          <cell r="C11">
            <v>21500000</v>
          </cell>
          <cell r="D11">
            <v>0</v>
          </cell>
        </row>
        <row r="12">
          <cell r="A12" t="str">
            <v>512/432302/6220</v>
          </cell>
          <cell r="B12" t="str">
            <v>EDIFICIS MUNICIPALS (ENDERROCS9                           </v>
          </cell>
          <cell r="C12">
            <v>15000000</v>
          </cell>
          <cell r="D12">
            <v>15000000</v>
          </cell>
        </row>
        <row r="13">
          <cell r="A13" t="str">
            <v>512/432302/6321</v>
          </cell>
          <cell r="B13" t="str">
            <v>REHABILITACIÓ EDIFICI C. SANT JOAN                        </v>
          </cell>
          <cell r="C13">
            <v>50000000</v>
          </cell>
          <cell r="D13">
            <v>50000000</v>
          </cell>
        </row>
        <row r="14">
          <cell r="A14" t="str">
            <v>512/432303/6010</v>
          </cell>
          <cell r="B14" t="str">
            <v>URBANITZACIÓ PARC TAULÍ                                   </v>
          </cell>
          <cell r="C14">
            <v>14500000</v>
          </cell>
          <cell r="D14">
            <v>14500000</v>
          </cell>
        </row>
        <row r="15">
          <cell r="A15" t="str">
            <v>512/432303/6013</v>
          </cell>
          <cell r="B15" t="str">
            <v>URBANITZACIÓ RONDA SANTA MARIA                            </v>
          </cell>
          <cell r="C15">
            <v>69028723</v>
          </cell>
          <cell r="D15">
            <v>49722321</v>
          </cell>
        </row>
        <row r="16">
          <cell r="A16" t="str">
            <v>512/432303/6017</v>
          </cell>
          <cell r="B16" t="str">
            <v>URBANITZACIÓ I GESTIÓ CASTELLARNAU                        </v>
          </cell>
          <cell r="C16">
            <v>152105059</v>
          </cell>
          <cell r="D16">
            <v>38760253</v>
          </cell>
        </row>
        <row r="17">
          <cell r="A17" t="str">
            <v>512/432303/6019</v>
          </cell>
          <cell r="B17" t="str">
            <v>URBANITZACIÓ GRANJA EL PAS                                </v>
          </cell>
          <cell r="C17">
            <v>58317081</v>
          </cell>
          <cell r="D17">
            <v>29056240</v>
          </cell>
        </row>
        <row r="18">
          <cell r="A18" t="str">
            <v>512/432303/6020</v>
          </cell>
          <cell r="B18" t="str">
            <v>BOSC CAN FEU I URBANITZACIÓ C. AMERÈRICA                  </v>
          </cell>
          <cell r="C18">
            <v>37000000</v>
          </cell>
          <cell r="D18">
            <v>37000000</v>
          </cell>
        </row>
        <row r="19">
          <cell r="A19" t="str">
            <v>512/432303/6025</v>
          </cell>
          <cell r="B19" t="str">
            <v>ACCÉS AL PARC CENTRAL DEL VALLÈS                          </v>
          </cell>
          <cell r="C19">
            <v>15000000</v>
          </cell>
          <cell r="D19">
            <v>15000000</v>
          </cell>
        </row>
        <row r="20">
          <cell r="A20" t="str">
            <v>512/432303/6110</v>
          </cell>
          <cell r="B20" t="str">
            <v>REHABILITACIÓ LES TERMES                                  </v>
          </cell>
          <cell r="C20">
            <v>120446636</v>
          </cell>
          <cell r="D20">
            <v>66103975</v>
          </cell>
        </row>
        <row r="21">
          <cell r="A21" t="str">
            <v>512/432303/6111</v>
          </cell>
          <cell r="B21" t="str">
            <v>REHABILITACIÓ SERRA D'EN CAMERÓ                           </v>
          </cell>
          <cell r="C21">
            <v>31634953</v>
          </cell>
          <cell r="D21">
            <v>27501557</v>
          </cell>
        </row>
        <row r="22">
          <cell r="A22" t="str">
            <v>512/432303/6112</v>
          </cell>
          <cell r="B22" t="str">
            <v>REHABILITACIÓ ROUREDA                                     </v>
          </cell>
          <cell r="C22">
            <v>82186543</v>
          </cell>
          <cell r="D22">
            <v>2069123</v>
          </cell>
        </row>
        <row r="23">
          <cell r="A23" t="str">
            <v>512/432303/6115</v>
          </cell>
          <cell r="B23" t="str">
            <v>REHABILITACIÓ CONCORDIA                                   </v>
          </cell>
          <cell r="C23">
            <v>75137244</v>
          </cell>
          <cell r="D23">
            <v>7539888</v>
          </cell>
        </row>
        <row r="24">
          <cell r="A24" t="str">
            <v>514/511201/6012</v>
          </cell>
          <cell r="B24" t="str">
            <v>URBANITZACIÓ CAN LLONG                                    </v>
          </cell>
          <cell r="C24">
            <v>1274037664</v>
          </cell>
          <cell r="D24">
            <v>0</v>
          </cell>
        </row>
        <row r="25">
          <cell r="A25" t="str">
            <v>514/511201/6231</v>
          </cell>
          <cell r="B25" t="str">
            <v>ADQUISICIÓ EQUIPS D'OFICINA                               </v>
          </cell>
          <cell r="C25">
            <v>474222</v>
          </cell>
          <cell r="D25">
            <v>474222</v>
          </cell>
        </row>
        <row r="26">
          <cell r="A26" t="str">
            <v>514/511201/6260</v>
          </cell>
          <cell r="B26" t="str">
            <v>EQUIPS INFORMÀTICA                                        </v>
          </cell>
          <cell r="C26">
            <v>3288966</v>
          </cell>
          <cell r="D26">
            <v>1502682</v>
          </cell>
        </row>
        <row r="27">
          <cell r="A27" t="str">
            <v>520/433101/6320</v>
          </cell>
          <cell r="B27" t="str">
            <v>REHABILITACIÓ CAN MARCET                                  </v>
          </cell>
          <cell r="C27">
            <v>13494915</v>
          </cell>
          <cell r="D27">
            <v>0</v>
          </cell>
        </row>
        <row r="28">
          <cell r="A28" t="str">
            <v>522/433402/6012</v>
          </cell>
          <cell r="B28" t="str">
            <v>ENLLUMENAT PASSOS GRAN VIA                                </v>
          </cell>
          <cell r="C28">
            <v>1123446</v>
          </cell>
          <cell r="D28">
            <v>0</v>
          </cell>
        </row>
        <row r="29">
          <cell r="A29" t="str">
            <v>522/441201/6010</v>
          </cell>
          <cell r="B29" t="str">
            <v>COL.LECTOR RAMBLA IBERIA                                  </v>
          </cell>
          <cell r="C29">
            <v>279164655</v>
          </cell>
          <cell r="D29">
            <v>5282330</v>
          </cell>
        </row>
        <row r="30">
          <cell r="A30" t="str">
            <v>522/441201/6011</v>
          </cell>
          <cell r="B30" t="str">
            <v>COL.LECTOR C. URUGUAI                                     </v>
          </cell>
          <cell r="C30">
            <v>137000000</v>
          </cell>
          <cell r="D30">
            <v>31524216</v>
          </cell>
        </row>
        <row r="31">
          <cell r="A31" t="str">
            <v>522/441201/6012</v>
          </cell>
          <cell r="B31" t="str">
            <v>COL.LECTOR RONDA SANTA MARIA                              </v>
          </cell>
          <cell r="C31">
            <v>47000000</v>
          </cell>
          <cell r="D31">
            <v>8812924</v>
          </cell>
        </row>
        <row r="32">
          <cell r="A32" t="str">
            <v>523/224102/6230</v>
          </cell>
          <cell r="B32" t="str">
            <v>CENTRE CONTROL DE TRÀNSIT                                 </v>
          </cell>
          <cell r="C32">
            <v>1915689</v>
          </cell>
          <cell r="D32">
            <v>0</v>
          </cell>
        </row>
        <row r="33">
          <cell r="A33" t="str">
            <v>214/443102/6220</v>
          </cell>
          <cell r="B33" t="str">
            <v>MANTENIMENT I AMPLIACIÓ CEMENTIRI                         </v>
          </cell>
          <cell r="C33">
            <v>172592895</v>
          </cell>
          <cell r="D33">
            <v>35978199</v>
          </cell>
        </row>
        <row r="34">
          <cell r="A34" t="str">
            <v>214/622102/6320</v>
          </cell>
          <cell r="B34" t="str">
            <v>ADEQUACIÓ I REFORMA MERCATS                               </v>
          </cell>
          <cell r="C34">
            <v>48192117</v>
          </cell>
          <cell r="D34">
            <v>25229789</v>
          </cell>
        </row>
        <row r="35">
          <cell r="A35" t="str">
            <v>214/622102/6321</v>
          </cell>
          <cell r="B35" t="str">
            <v>REHABILITACIÓ MERCAT CENTRAL                              </v>
          </cell>
          <cell r="C35">
            <v>786174029</v>
          </cell>
          <cell r="D35">
            <v>145400801</v>
          </cell>
        </row>
        <row r="36">
          <cell r="A36" t="str">
            <v>215/123201/6260</v>
          </cell>
          <cell r="B36" t="str">
            <v>EQUIPS INFORMÀTICA                                        </v>
          </cell>
          <cell r="C36">
            <v>160019216</v>
          </cell>
          <cell r="D36">
            <v>14802990</v>
          </cell>
        </row>
        <row r="37">
          <cell r="A37" t="str">
            <v>221/121401/6230</v>
          </cell>
          <cell r="B37" t="str">
            <v>MAQUINÀRIA REPROGRAFIA                                    </v>
          </cell>
          <cell r="C37">
            <v>10000000</v>
          </cell>
          <cell r="D37">
            <v>943416</v>
          </cell>
        </row>
        <row r="38">
          <cell r="A38" t="str">
            <v>222/463102/6230</v>
          </cell>
          <cell r="B38" t="str">
            <v>CENTRALETA TELEFÒNICA VAPOR LLONCH                        </v>
          </cell>
          <cell r="C38">
            <v>6000000</v>
          </cell>
          <cell r="D38">
            <v>736501</v>
          </cell>
        </row>
        <row r="39">
          <cell r="A39" t="str">
            <v>231/442101/770</v>
          </cell>
          <cell r="B39" t="str">
            <v>EQUIPS DE BROSSA I NETEJA                                 </v>
          </cell>
          <cell r="C39">
            <v>50000000</v>
          </cell>
          <cell r="D39">
            <v>24442077</v>
          </cell>
        </row>
        <row r="40">
          <cell r="A40" t="str">
            <v>312/313401/6310</v>
          </cell>
          <cell r="B40" t="str">
            <v>REHABILITACIO D'HABITATGES SOCIALS                        </v>
          </cell>
          <cell r="C40">
            <v>19824516</v>
          </cell>
          <cell r="D40">
            <v>9881244</v>
          </cell>
        </row>
        <row r="41">
          <cell r="A41" t="str">
            <v>320/422102/6110</v>
          </cell>
          <cell r="B41" t="str">
            <v>PLA DE SEGURETAT I SUPRESSIÓ BARRERES ARQUITECT.          </v>
          </cell>
          <cell r="C41">
            <v>34798094</v>
          </cell>
          <cell r="D41">
            <v>10074308</v>
          </cell>
        </row>
        <row r="42">
          <cell r="A42" t="str">
            <v>320/422102/6321</v>
          </cell>
          <cell r="B42" t="str">
            <v>ADEQUACIÓ I REFORMA D'EDIFICIS ESCOLARS                   </v>
          </cell>
          <cell r="C42">
            <v>65378743</v>
          </cell>
          <cell r="D42">
            <v>7208447</v>
          </cell>
        </row>
        <row r="43">
          <cell r="A43" t="str">
            <v>320/422106/6210</v>
          </cell>
          <cell r="B43" t="str">
            <v>ESCOLES BRESSOL                                           </v>
          </cell>
          <cell r="C43">
            <v>79222845</v>
          </cell>
          <cell r="D43">
            <v>6526600</v>
          </cell>
        </row>
        <row r="44">
          <cell r="A44" t="str">
            <v>320/451201/6210</v>
          </cell>
          <cell r="B44" t="str">
            <v>ADEQUACIÓ MUSEU D'HISTÒRIA                                </v>
          </cell>
          <cell r="C44">
            <v>30184555</v>
          </cell>
          <cell r="D44">
            <v>72751</v>
          </cell>
        </row>
        <row r="45">
          <cell r="A45" t="str">
            <v>320/451201/6211</v>
          </cell>
          <cell r="B45" t="str">
            <v>ADEQUACIO MUSEU D'ART                                     </v>
          </cell>
          <cell r="C45">
            <v>46000000</v>
          </cell>
          <cell r="D45">
            <v>10113377</v>
          </cell>
        </row>
        <row r="46">
          <cell r="A46" t="str">
            <v>320/451203/6010</v>
          </cell>
          <cell r="B46" t="str">
            <v>ESCULTURES VIA PÚBLICA                                    </v>
          </cell>
          <cell r="C46">
            <v>12900004</v>
          </cell>
          <cell r="D46">
            <v>10255636</v>
          </cell>
        </row>
        <row r="47">
          <cell r="A47" t="str">
            <v>320/451206/6210</v>
          </cell>
          <cell r="B47" t="str">
            <v>BIBLIOTECA CENTRAL                                        </v>
          </cell>
          <cell r="C47">
            <v>645000000</v>
          </cell>
          <cell r="D47">
            <v>0</v>
          </cell>
        </row>
        <row r="48">
          <cell r="A48" t="str">
            <v>320/451206/6310</v>
          </cell>
          <cell r="B48" t="str">
            <v>BIBLIOTECA CAN DEU                                        </v>
          </cell>
          <cell r="C48">
            <v>20000000</v>
          </cell>
          <cell r="D48">
            <v>20000000</v>
          </cell>
        </row>
        <row r="49">
          <cell r="A49" t="str">
            <v>320/451304/6220</v>
          </cell>
          <cell r="B49" t="str">
            <v>REHABILITACIÓ ESTRUCH                                     </v>
          </cell>
          <cell r="C49">
            <v>38673441</v>
          </cell>
          <cell r="D49">
            <v>1286767</v>
          </cell>
        </row>
        <row r="50">
          <cell r="A50" t="str">
            <v>320/451403/6320</v>
          </cell>
          <cell r="B50" t="str">
            <v>EQUIPAMENTS CULTURALS                                     </v>
          </cell>
          <cell r="C50">
            <v>26385617</v>
          </cell>
          <cell r="D50">
            <v>5770346</v>
          </cell>
        </row>
        <row r="51">
          <cell r="A51" t="str">
            <v>330/452201/6310</v>
          </cell>
          <cell r="B51" t="str">
            <v>REHABILITACIÓ BASSA                                       </v>
          </cell>
          <cell r="C51">
            <v>22688305</v>
          </cell>
          <cell r="D51">
            <v>331521</v>
          </cell>
        </row>
        <row r="52">
          <cell r="A52" t="str">
            <v>330/452301/6230</v>
          </cell>
          <cell r="B52" t="str">
            <v>MATERIAL ESPORTIU                                         </v>
          </cell>
          <cell r="C52">
            <v>5000000</v>
          </cell>
          <cell r="D52">
            <v>1052230</v>
          </cell>
        </row>
        <row r="53">
          <cell r="A53" t="str">
            <v>330/452302/6212</v>
          </cell>
          <cell r="B53" t="str">
            <v>CUBRIMENT POLIESPORTIU CAN BALSACH                        </v>
          </cell>
          <cell r="C53">
            <v>115500000</v>
          </cell>
          <cell r="D53">
            <v>5552425</v>
          </cell>
        </row>
        <row r="54">
          <cell r="A54" t="str">
            <v>330/452302/6213</v>
          </cell>
          <cell r="B54" t="str">
            <v>VESTIDORS INSTAL·LACIONS ROUREDA                          </v>
          </cell>
          <cell r="C54">
            <v>30000000</v>
          </cell>
          <cell r="D54">
            <v>30000000</v>
          </cell>
        </row>
        <row r="55">
          <cell r="A55" t="str">
            <v>330/452302/6320</v>
          </cell>
          <cell r="B55" t="str">
            <v>MANTENIMENT EQUIPAMENTS ESPORTIUS                         </v>
          </cell>
          <cell r="C55">
            <v>74010023</v>
          </cell>
          <cell r="D55">
            <v>13867045</v>
          </cell>
        </row>
        <row r="56">
          <cell r="A56" t="str">
            <v>400/463301/6310</v>
          </cell>
          <cell r="B56" t="str">
            <v>REFORMES CENTRES CIVICS                                   </v>
          </cell>
          <cell r="C56">
            <v>42871402</v>
          </cell>
          <cell r="D56">
            <v>28952332</v>
          </cell>
        </row>
        <row r="57">
          <cell r="A57" t="str">
            <v>400/463301/6321</v>
          </cell>
          <cell r="B57" t="str">
            <v>SALA MIGUEL HERNANDEZ                                     </v>
          </cell>
          <cell r="C57">
            <v>8000000</v>
          </cell>
          <cell r="D57">
            <v>7632613</v>
          </cell>
        </row>
        <row r="58">
          <cell r="A58" t="str">
            <v>510/432101/6290</v>
          </cell>
          <cell r="B58" t="str">
            <v>COL.LABORADORS TÈCNICS                                    </v>
          </cell>
          <cell r="C58">
            <v>96158925</v>
          </cell>
          <cell r="D58">
            <v>31905013</v>
          </cell>
        </row>
        <row r="59">
          <cell r="A59" t="str">
            <v>511/432503/6800</v>
          </cell>
          <cell r="B59" t="str">
            <v>COMPRA DE SÒL I EDIFICIS                                  </v>
          </cell>
          <cell r="C59">
            <v>589588424</v>
          </cell>
          <cell r="D59">
            <v>197557541</v>
          </cell>
        </row>
        <row r="60">
          <cell r="A60" t="str">
            <v>512/432302/6250</v>
          </cell>
          <cell r="B60" t="str">
            <v>MOBILIARI DEPENDÈNCIES MUNICIPALS                         </v>
          </cell>
          <cell r="C60">
            <v>17582991</v>
          </cell>
          <cell r="D60">
            <v>8687921</v>
          </cell>
        </row>
        <row r="61">
          <cell r="A61" t="str">
            <v>512/432302/6320</v>
          </cell>
          <cell r="B61" t="str">
            <v>REFORMA EDIFICIS MUNICIPALS                               </v>
          </cell>
          <cell r="C61">
            <v>82723249</v>
          </cell>
          <cell r="D61">
            <v>46225896</v>
          </cell>
        </row>
        <row r="62">
          <cell r="A62" t="str">
            <v>512/432303/6011</v>
          </cell>
          <cell r="B62" t="str">
            <v>URBANITZACIÓ I REMODELACIÓ DE PLACES                      </v>
          </cell>
          <cell r="C62">
            <v>106864087</v>
          </cell>
          <cell r="D62">
            <v>5045844</v>
          </cell>
        </row>
        <row r="63">
          <cell r="A63" t="str">
            <v>512/432303/6012</v>
          </cell>
          <cell r="B63" t="str">
            <v>URBANITZACIÓ I SANEJAMENT RIU RIPOLL                      </v>
          </cell>
          <cell r="C63">
            <v>922420882</v>
          </cell>
          <cell r="D63">
            <v>108142178</v>
          </cell>
        </row>
        <row r="64">
          <cell r="A64" t="str">
            <v>512/432303/6024</v>
          </cell>
          <cell r="B64" t="str">
            <v>URBANITZACIO CARRERS                                      </v>
          </cell>
          <cell r="C64">
            <v>78671360</v>
          </cell>
          <cell r="D64">
            <v>8248655</v>
          </cell>
        </row>
        <row r="65">
          <cell r="A65" t="str">
            <v>512/432303/6113</v>
          </cell>
          <cell r="B65" t="str">
            <v>PLA INTEGRAL REHABILITACIÓ CENTRE                         </v>
          </cell>
          <cell r="C65">
            <v>493621215</v>
          </cell>
          <cell r="D65">
            <v>97977728</v>
          </cell>
        </row>
        <row r="66">
          <cell r="A66" t="str">
            <v>512/432303/6116</v>
          </cell>
          <cell r="B66" t="str">
            <v>REHABILITACIÓ BARRIS                                      </v>
          </cell>
          <cell r="C66">
            <v>37000000</v>
          </cell>
          <cell r="D66">
            <v>15000000</v>
          </cell>
        </row>
        <row r="67">
          <cell r="A67" t="str">
            <v>512/432303/767</v>
          </cell>
          <cell r="B67" t="str">
            <v>APORTACIÓ AL CONSORCI PARC CENTRAL DEL VALLÈS             </v>
          </cell>
          <cell r="C67">
            <v>56600000</v>
          </cell>
          <cell r="D67">
            <v>5000000</v>
          </cell>
        </row>
        <row r="68">
          <cell r="A68" t="str">
            <v>513/432404/780</v>
          </cell>
          <cell r="B68" t="str">
            <v>SUBV.PATRIMONI (PEPPAS)                                   </v>
          </cell>
          <cell r="C68">
            <v>5000000</v>
          </cell>
          <cell r="D68">
            <v>1400000</v>
          </cell>
        </row>
        <row r="69">
          <cell r="A69" t="str">
            <v>513/444102/6010</v>
          </cell>
          <cell r="B69" t="str">
            <v>REHABILITACIÓ DEL RODAL                                   </v>
          </cell>
          <cell r="C69">
            <v>30000000</v>
          </cell>
          <cell r="D69">
            <v>30000000</v>
          </cell>
        </row>
        <row r="70">
          <cell r="A70" t="str">
            <v>513/444102/6110</v>
          </cell>
          <cell r="B70" t="str">
            <v>ADEQUACIÓ DE CAMINS RURALS                                </v>
          </cell>
          <cell r="C70">
            <v>14000000</v>
          </cell>
          <cell r="D70">
            <v>13406429</v>
          </cell>
        </row>
        <row r="71">
          <cell r="A71" t="str">
            <v>514/511201/6013</v>
          </cell>
          <cell r="B71" t="str">
            <v>RECOLLIDA PNEUMÀTICA ESCOMBRERIES CAN LLONG               </v>
          </cell>
          <cell r="C71">
            <v>150000000</v>
          </cell>
          <cell r="D71">
            <v>0</v>
          </cell>
        </row>
        <row r="72">
          <cell r="A72" t="str">
            <v>514/511201/6290</v>
          </cell>
          <cell r="B72" t="str">
            <v>COL.LABORADORS TECNICS CAN LLONG                          </v>
          </cell>
          <cell r="C72">
            <v>56351083</v>
          </cell>
          <cell r="D72">
            <v>426205</v>
          </cell>
        </row>
        <row r="73">
          <cell r="A73" t="str">
            <v>521/222112/6230</v>
          </cell>
          <cell r="B73" t="str">
            <v>EQUIPS TELECOMUNICACIONS                                  </v>
          </cell>
          <cell r="C73">
            <v>14610480</v>
          </cell>
          <cell r="D73">
            <v>92037</v>
          </cell>
        </row>
        <row r="74">
          <cell r="A74" t="str">
            <v>522/121602/6290</v>
          </cell>
          <cell r="B74" t="str">
            <v>CONCERTACIÓ I CONTRACTACIÓ DE SUBMINISTRAMENTS            </v>
          </cell>
          <cell r="C74">
            <v>2920116</v>
          </cell>
          <cell r="D74">
            <v>531932</v>
          </cell>
        </row>
        <row r="75">
          <cell r="A75" t="str">
            <v>522/121701/6240</v>
          </cell>
          <cell r="B75" t="str">
            <v>ADQUISICIÓ DE VEHICLES                                    </v>
          </cell>
          <cell r="C75">
            <v>41464063</v>
          </cell>
          <cell r="D75">
            <v>14644479</v>
          </cell>
        </row>
        <row r="76">
          <cell r="A76" t="str">
            <v>522/433301/6230</v>
          </cell>
          <cell r="B76" t="str">
            <v>MATERIALS I EQUIPS                                        </v>
          </cell>
          <cell r="C76">
            <v>19986152</v>
          </cell>
          <cell r="D76">
            <v>12357695</v>
          </cell>
        </row>
        <row r="77">
          <cell r="A77" t="str">
            <v>522/433401/6010</v>
          </cell>
          <cell r="B77" t="str">
            <v>ACTUACIONS EN XARXES ELÈCTRIQUES                          </v>
          </cell>
          <cell r="C77">
            <v>14000000</v>
          </cell>
          <cell r="D77">
            <v>9486</v>
          </cell>
        </row>
        <row r="78">
          <cell r="A78" t="str">
            <v>522/433401/6020</v>
          </cell>
          <cell r="B78" t="str">
            <v>PLAQUES DE CARRERS                                        </v>
          </cell>
          <cell r="C78">
            <v>7690046</v>
          </cell>
          <cell r="D78">
            <v>4628120</v>
          </cell>
        </row>
        <row r="79">
          <cell r="A79" t="str">
            <v>522/433402/6011</v>
          </cell>
          <cell r="B79" t="str">
            <v>ENLLUMENAT PÚBLIC                                         </v>
          </cell>
          <cell r="C79">
            <v>40168738</v>
          </cell>
          <cell r="D79">
            <v>10901937</v>
          </cell>
        </row>
        <row r="80">
          <cell r="A80" t="str">
            <v>522/433502/6010</v>
          </cell>
          <cell r="B80" t="str">
            <v>JARDINERIA                                                </v>
          </cell>
          <cell r="C80">
            <v>57823448</v>
          </cell>
          <cell r="D80">
            <v>17751968</v>
          </cell>
        </row>
        <row r="81">
          <cell r="A81" t="str">
            <v>522/441201/6013</v>
          </cell>
          <cell r="B81" t="str">
            <v>COL·LECTOR CASTELLARNAU                                   </v>
          </cell>
          <cell r="C81">
            <v>45000000</v>
          </cell>
          <cell r="D81">
            <v>0</v>
          </cell>
        </row>
        <row r="82">
          <cell r="A82" t="str">
            <v>522/441201/6014</v>
          </cell>
          <cell r="B82" t="str">
            <v>COL.LECTOR COSTA I DEU                                    </v>
          </cell>
          <cell r="C82">
            <v>32000000</v>
          </cell>
          <cell r="D82">
            <v>0</v>
          </cell>
        </row>
        <row r="83">
          <cell r="A83" t="str">
            <v>522/511102/6010</v>
          </cell>
          <cell r="B83" t="str">
            <v>CIRCUITS BICICLETES                                       </v>
          </cell>
          <cell r="C83">
            <v>10000000</v>
          </cell>
          <cell r="D83">
            <v>10000000</v>
          </cell>
        </row>
        <row r="84">
          <cell r="A84" t="str">
            <v>522/511102/6110</v>
          </cell>
          <cell r="B84" t="str">
            <v>FERM GRAN VIA                                             </v>
          </cell>
          <cell r="C84">
            <v>100000000</v>
          </cell>
          <cell r="D84">
            <v>0</v>
          </cell>
        </row>
        <row r="85">
          <cell r="A85" t="str">
            <v>522/511102/6111</v>
          </cell>
          <cell r="B85" t="str">
            <v>CRTA.N-150 (SERRA CAMERÓ)                                 </v>
          </cell>
          <cell r="C85">
            <v>23000000</v>
          </cell>
          <cell r="D85">
            <v>20000000</v>
          </cell>
        </row>
        <row r="86">
          <cell r="A86" t="str">
            <v>522/511102/6112</v>
          </cell>
          <cell r="B86" t="str">
            <v>PLA REPARACIONS VIALITAT                                  </v>
          </cell>
          <cell r="C86">
            <v>28475605</v>
          </cell>
          <cell r="D86">
            <v>10991003</v>
          </cell>
        </row>
        <row r="87">
          <cell r="A87" t="str">
            <v>522/511102/6113</v>
          </cell>
          <cell r="B87" t="str">
            <v>CONSERVACIÓ DE PAVIMENTS                                  </v>
          </cell>
          <cell r="C87">
            <v>228653062</v>
          </cell>
          <cell r="D87">
            <v>0</v>
          </cell>
        </row>
        <row r="88">
          <cell r="A88" t="str">
            <v>522/511102/6115</v>
          </cell>
          <cell r="B88" t="str">
            <v>ADEQUACIO CRUILLES GRAN VIA                               </v>
          </cell>
          <cell r="C88">
            <v>5000000</v>
          </cell>
          <cell r="D88">
            <v>3054001</v>
          </cell>
        </row>
        <row r="89">
          <cell r="A89" t="str">
            <v>523/225101/6020</v>
          </cell>
          <cell r="B89" t="str">
            <v>SENYALITZACIÓ VIÀRIA                                      </v>
          </cell>
          <cell r="C89">
            <v>20168956</v>
          </cell>
          <cell r="D89">
            <v>4843431</v>
          </cell>
        </row>
        <row r="90">
          <cell r="A90" t="str">
            <v>523/225103/6020</v>
          </cell>
          <cell r="B90" t="str">
            <v>INSTAL·LACIONS SEMAFÒRIQUES                               </v>
          </cell>
          <cell r="C90">
            <v>20000000</v>
          </cell>
          <cell r="D90">
            <v>3051549</v>
          </cell>
        </row>
        <row r="91">
          <cell r="A91" t="str">
            <v>523/513101/770</v>
          </cell>
          <cell r="B91" t="str">
            <v>SUBVENCIÓ ADQUISICIÓ D'AUTOBUSOS                          </v>
          </cell>
          <cell r="C91">
            <v>111522000</v>
          </cell>
          <cell r="D91">
            <v>3522000</v>
          </cell>
        </row>
        <row r="92">
          <cell r="A92" t="str">
            <v>523/513103/6020</v>
          </cell>
          <cell r="B92" t="str">
            <v>ADEQUACIÓ PARADES TRANSPORT PÚBLIC                        </v>
          </cell>
          <cell r="C92">
            <v>5000000</v>
          </cell>
          <cell r="D92">
            <v>4441698</v>
          </cell>
        </row>
        <row r="93">
          <cell r="A93" t="str">
            <v>523/513103/6220</v>
          </cell>
          <cell r="B93" t="str">
            <v>COTXERES TUSS                                             </v>
          </cell>
          <cell r="C93">
            <v>8000000</v>
          </cell>
          <cell r="D93">
            <v>8000000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resso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17.8515625" style="1" customWidth="1"/>
    <col min="2" max="2" width="38.57421875" style="1" customWidth="1"/>
    <col min="3" max="3" width="13.00390625" style="1" customWidth="1"/>
    <col min="4" max="4" width="11.7109375" style="1" customWidth="1"/>
    <col min="5" max="5" width="12.7109375" style="1" customWidth="1"/>
    <col min="6" max="6" width="10.00390625" style="1" customWidth="1"/>
    <col min="7" max="7" width="12.7109375" style="1" customWidth="1"/>
    <col min="8" max="8" width="1.57421875" style="1" customWidth="1"/>
    <col min="9" max="9" width="13.140625" style="1" customWidth="1"/>
    <col min="10" max="10" width="13.00390625" style="1" customWidth="1"/>
    <col min="11" max="16384" width="11.421875" style="1" customWidth="1"/>
  </cols>
  <sheetData>
    <row r="1" spans="1:13" ht="27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2" ht="15">
      <c r="A4" s="3"/>
      <c r="B4" s="3"/>
    </row>
    <row r="5" spans="3:13" ht="15.75" thickBot="1">
      <c r="C5" s="4" t="s">
        <v>2</v>
      </c>
      <c r="D5" s="5"/>
      <c r="E5" s="5"/>
      <c r="F5" s="5"/>
      <c r="G5" s="6"/>
      <c r="I5" s="4" t="s">
        <v>3</v>
      </c>
      <c r="J5" s="5"/>
      <c r="K5" s="5"/>
      <c r="L5" s="5"/>
      <c r="M5" s="6"/>
    </row>
    <row r="6" spans="1:13" s="7" customFormat="1" ht="33.75" customHeight="1" thickBot="1">
      <c r="A6" s="8" t="s">
        <v>4</v>
      </c>
      <c r="B6" s="9"/>
      <c r="C6" s="10" t="s">
        <v>5</v>
      </c>
      <c r="D6" s="11" t="s">
        <v>6</v>
      </c>
      <c r="E6" s="12" t="s">
        <v>7</v>
      </c>
      <c r="F6" s="11" t="s">
        <v>8</v>
      </c>
      <c r="G6" s="13" t="s">
        <v>9</v>
      </c>
      <c r="H6" s="14"/>
      <c r="I6" s="15" t="s">
        <v>5</v>
      </c>
      <c r="J6" s="16" t="s">
        <v>6</v>
      </c>
      <c r="K6" s="17" t="s">
        <v>7</v>
      </c>
      <c r="L6" s="16" t="s">
        <v>8</v>
      </c>
      <c r="M6" s="18" t="s">
        <v>9</v>
      </c>
    </row>
    <row r="7" spans="1:13" ht="13.5" customHeight="1">
      <c r="A7" s="19" t="s">
        <v>10</v>
      </c>
      <c r="B7" s="20"/>
      <c r="C7" s="21">
        <v>845.62</v>
      </c>
      <c r="D7" s="22"/>
      <c r="E7" s="22">
        <v>228.38</v>
      </c>
      <c r="F7" s="22"/>
      <c r="G7" s="23">
        <f>SUM(C7:F7)</f>
        <v>1074</v>
      </c>
      <c r="I7" s="22">
        <v>140.7</v>
      </c>
      <c r="J7" s="24"/>
      <c r="K7" s="21">
        <v>38</v>
      </c>
      <c r="L7" s="22"/>
      <c r="M7" s="24">
        <f>SUM(I7:L7)</f>
        <v>178.7</v>
      </c>
    </row>
    <row r="8" spans="1:13" ht="13.5" customHeight="1">
      <c r="A8" s="25"/>
      <c r="B8" s="26" t="s">
        <v>11</v>
      </c>
      <c r="C8" s="27"/>
      <c r="D8" s="28"/>
      <c r="E8" s="28"/>
      <c r="F8" s="28"/>
      <c r="G8" s="29"/>
      <c r="I8" s="28"/>
      <c r="J8" s="28"/>
      <c r="K8" s="27"/>
      <c r="L8" s="27"/>
      <c r="M8" s="27"/>
    </row>
    <row r="9" spans="1:13" ht="13.5" customHeight="1">
      <c r="A9" s="25"/>
      <c r="B9" s="30" t="s">
        <v>12</v>
      </c>
      <c r="C9" s="31"/>
      <c r="D9" s="32"/>
      <c r="E9" s="32"/>
      <c r="F9" s="32"/>
      <c r="G9" s="33"/>
      <c r="I9" s="32"/>
      <c r="J9" s="32"/>
      <c r="K9" s="31"/>
      <c r="L9" s="31"/>
      <c r="M9" s="31"/>
    </row>
    <row r="10" spans="1:13" ht="13.5" customHeight="1">
      <c r="A10" s="25"/>
      <c r="B10" s="34" t="s">
        <v>13</v>
      </c>
      <c r="C10" s="35"/>
      <c r="D10" s="36"/>
      <c r="E10" s="36"/>
      <c r="F10" s="36"/>
      <c r="G10" s="37"/>
      <c r="I10" s="36"/>
      <c r="J10" s="36"/>
      <c r="K10" s="36"/>
      <c r="L10" s="35"/>
      <c r="M10" s="35"/>
    </row>
    <row r="11" spans="1:13" ht="13.5" customHeight="1">
      <c r="A11" s="38" t="s">
        <v>14</v>
      </c>
      <c r="B11" s="39"/>
      <c r="C11" s="40">
        <v>360.61</v>
      </c>
      <c r="D11" s="41"/>
      <c r="E11" s="41"/>
      <c r="F11" s="41"/>
      <c r="G11" s="37">
        <f aca="true" t="shared" si="0" ref="G11:G28">SUM(C11:F11)</f>
        <v>360.61</v>
      </c>
      <c r="I11" s="41">
        <v>60</v>
      </c>
      <c r="J11" s="36"/>
      <c r="K11" s="40"/>
      <c r="L11" s="41"/>
      <c r="M11" s="36">
        <f aca="true" t="shared" si="1" ref="M11:M28">SUM(I11:L11)</f>
        <v>60</v>
      </c>
    </row>
    <row r="12" spans="1:13" ht="13.5" customHeight="1">
      <c r="A12" s="38" t="s">
        <v>15</v>
      </c>
      <c r="B12" s="42"/>
      <c r="C12" s="40">
        <v>60.1</v>
      </c>
      <c r="D12" s="41"/>
      <c r="E12" s="41"/>
      <c r="F12" s="41"/>
      <c r="G12" s="37">
        <f t="shared" si="0"/>
        <v>60.1</v>
      </c>
      <c r="I12" s="43">
        <v>10</v>
      </c>
      <c r="J12" s="44"/>
      <c r="K12" s="45"/>
      <c r="L12" s="43"/>
      <c r="M12" s="36">
        <f t="shared" si="1"/>
        <v>10</v>
      </c>
    </row>
    <row r="13" spans="1:13" ht="13.5" customHeight="1">
      <c r="A13" s="46" t="s">
        <v>16</v>
      </c>
      <c r="B13" s="47"/>
      <c r="C13" s="40">
        <v>1202.02</v>
      </c>
      <c r="D13" s="41"/>
      <c r="E13" s="41"/>
      <c r="F13" s="41"/>
      <c r="G13" s="37">
        <f t="shared" si="0"/>
        <v>1202.02</v>
      </c>
      <c r="I13" s="43">
        <v>200</v>
      </c>
      <c r="J13" s="44"/>
      <c r="K13" s="45"/>
      <c r="L13" s="43"/>
      <c r="M13" s="36">
        <f t="shared" si="1"/>
        <v>200</v>
      </c>
    </row>
    <row r="14" spans="1:13" ht="13.5" customHeight="1">
      <c r="A14" s="48" t="s">
        <v>17</v>
      </c>
      <c r="B14" s="47"/>
      <c r="C14" s="40">
        <v>480.81</v>
      </c>
      <c r="D14" s="41"/>
      <c r="E14" s="41"/>
      <c r="F14" s="41"/>
      <c r="G14" s="37">
        <f t="shared" si="0"/>
        <v>480.81</v>
      </c>
      <c r="I14" s="43">
        <v>80</v>
      </c>
      <c r="J14" s="44"/>
      <c r="K14" s="45"/>
      <c r="L14" s="43"/>
      <c r="M14" s="36">
        <f t="shared" si="1"/>
        <v>80</v>
      </c>
    </row>
    <row r="15" spans="1:13" s="56" customFormat="1" ht="13.5" customHeight="1" thickBot="1">
      <c r="A15" s="49" t="s">
        <v>18</v>
      </c>
      <c r="B15" s="50"/>
      <c r="C15" s="51">
        <f>SUM(C7:C14)</f>
        <v>2949.16</v>
      </c>
      <c r="D15" s="52">
        <f>SUM(D7:D14)</f>
        <v>0</v>
      </c>
      <c r="E15" s="52">
        <f>SUM(E7:E14)</f>
        <v>228.38</v>
      </c>
      <c r="F15" s="53">
        <f>SUM(F7:F14)</f>
        <v>0</v>
      </c>
      <c r="G15" s="54">
        <f t="shared" si="0"/>
        <v>3177.54</v>
      </c>
      <c r="H15" s="55"/>
      <c r="I15" s="52">
        <f>SUM(I7:I14)</f>
        <v>490.7</v>
      </c>
      <c r="J15" s="52">
        <f>SUM(J7:J14)</f>
        <v>0</v>
      </c>
      <c r="K15" s="52">
        <f>SUM(K7:K14)</f>
        <v>38</v>
      </c>
      <c r="L15" s="53">
        <f>SUM(L7:L14)</f>
        <v>0</v>
      </c>
      <c r="M15" s="53">
        <f t="shared" si="1"/>
        <v>528.7</v>
      </c>
    </row>
    <row r="16" spans="1:13" ht="13.5" customHeight="1">
      <c r="A16" s="19" t="s">
        <v>19</v>
      </c>
      <c r="B16" s="57"/>
      <c r="C16" s="58"/>
      <c r="D16" s="59">
        <v>1183.99</v>
      </c>
      <c r="E16" s="59"/>
      <c r="F16" s="59"/>
      <c r="G16" s="60">
        <f t="shared" si="0"/>
        <v>1183.99</v>
      </c>
      <c r="I16" s="61"/>
      <c r="J16" s="61">
        <v>197</v>
      </c>
      <c r="K16" s="62"/>
      <c r="L16" s="59"/>
      <c r="M16" s="61">
        <f t="shared" si="1"/>
        <v>197</v>
      </c>
    </row>
    <row r="17" spans="1:13" ht="13.5" customHeight="1">
      <c r="A17" s="46" t="s">
        <v>20</v>
      </c>
      <c r="B17" s="47"/>
      <c r="C17" s="40">
        <v>198.33</v>
      </c>
      <c r="D17" s="41"/>
      <c r="E17" s="41"/>
      <c r="F17" s="41"/>
      <c r="G17" s="37">
        <f t="shared" si="0"/>
        <v>198.33</v>
      </c>
      <c r="I17" s="43">
        <v>33</v>
      </c>
      <c r="J17" s="44"/>
      <c r="K17" s="63"/>
      <c r="L17" s="43"/>
      <c r="M17" s="44">
        <f t="shared" si="1"/>
        <v>33</v>
      </c>
    </row>
    <row r="18" spans="1:13" ht="13.5" customHeight="1" thickBot="1">
      <c r="A18" s="49" t="s">
        <v>21</v>
      </c>
      <c r="B18" s="64"/>
      <c r="C18" s="51">
        <f>SUM(C16:C17)</f>
        <v>198.33</v>
      </c>
      <c r="D18" s="52">
        <f>SUM(D16:D17)</f>
        <v>1183.99</v>
      </c>
      <c r="E18" s="52">
        <f>SUM(E16:E17)</f>
        <v>0</v>
      </c>
      <c r="F18" s="52">
        <f>SUM(F16:F17)</f>
        <v>0</v>
      </c>
      <c r="G18" s="65">
        <f t="shared" si="0"/>
        <v>1382.32</v>
      </c>
      <c r="I18" s="52">
        <f>SUM(I16:I17)</f>
        <v>33</v>
      </c>
      <c r="J18" s="52">
        <f>SUM(J16:J17)</f>
        <v>197</v>
      </c>
      <c r="K18" s="52">
        <f>SUM(K16:K17)</f>
        <v>0</v>
      </c>
      <c r="L18" s="52">
        <f>SUM(L16:L17)</f>
        <v>0</v>
      </c>
      <c r="M18" s="66">
        <f t="shared" si="1"/>
        <v>230</v>
      </c>
    </row>
    <row r="19" spans="1:13" ht="13.5" customHeight="1">
      <c r="A19" s="67" t="s">
        <v>22</v>
      </c>
      <c r="B19" s="68"/>
      <c r="C19" s="58">
        <v>781.32</v>
      </c>
      <c r="D19" s="59">
        <v>1202.02</v>
      </c>
      <c r="E19" s="59"/>
      <c r="F19" s="59"/>
      <c r="G19" s="60">
        <f t="shared" si="0"/>
        <v>1983.3400000000001</v>
      </c>
      <c r="I19" s="61">
        <v>130</v>
      </c>
      <c r="J19" s="61">
        <v>200</v>
      </c>
      <c r="K19" s="62"/>
      <c r="L19" s="59"/>
      <c r="M19" s="61">
        <f t="shared" si="1"/>
        <v>330</v>
      </c>
    </row>
    <row r="20" spans="1:13" ht="13.5" customHeight="1">
      <c r="A20" s="69" t="s">
        <v>23</v>
      </c>
      <c r="B20" s="70"/>
      <c r="C20" s="40">
        <v>192.32</v>
      </c>
      <c r="D20" s="41"/>
      <c r="E20" s="41">
        <v>120.2</v>
      </c>
      <c r="F20" s="41"/>
      <c r="G20" s="37">
        <f t="shared" si="0"/>
        <v>312.52</v>
      </c>
      <c r="I20" s="71">
        <v>32</v>
      </c>
      <c r="J20" s="44"/>
      <c r="K20" s="45">
        <v>20</v>
      </c>
      <c r="L20" s="43"/>
      <c r="M20" s="36">
        <f t="shared" si="1"/>
        <v>52</v>
      </c>
    </row>
    <row r="21" spans="1:13" ht="13.5" customHeight="1">
      <c r="A21" s="70" t="s">
        <v>24</v>
      </c>
      <c r="B21" s="72"/>
      <c r="C21" s="40">
        <v>60.1</v>
      </c>
      <c r="D21" s="41"/>
      <c r="E21" s="41"/>
      <c r="F21" s="41"/>
      <c r="G21" s="37">
        <f t="shared" si="0"/>
        <v>60.1</v>
      </c>
      <c r="I21" s="43">
        <v>10</v>
      </c>
      <c r="J21" s="44"/>
      <c r="K21" s="45"/>
      <c r="L21" s="43"/>
      <c r="M21" s="36">
        <f t="shared" si="1"/>
        <v>10</v>
      </c>
    </row>
    <row r="22" spans="1:13" ht="13.5" customHeight="1">
      <c r="A22" s="69" t="s">
        <v>25</v>
      </c>
      <c r="B22" s="72"/>
      <c r="C22" s="40">
        <v>60.1</v>
      </c>
      <c r="D22" s="41"/>
      <c r="E22" s="41"/>
      <c r="F22" s="41"/>
      <c r="G22" s="37">
        <f t="shared" si="0"/>
        <v>60.1</v>
      </c>
      <c r="I22" s="43">
        <v>10</v>
      </c>
      <c r="J22" s="44"/>
      <c r="K22" s="45"/>
      <c r="L22" s="43"/>
      <c r="M22" s="36">
        <f t="shared" si="1"/>
        <v>10</v>
      </c>
    </row>
    <row r="23" spans="1:13" ht="13.5" customHeight="1" thickBot="1">
      <c r="A23" s="73" t="s">
        <v>26</v>
      </c>
      <c r="B23" s="74"/>
      <c r="C23" s="51">
        <f>SUM(C19:C22)</f>
        <v>1093.84</v>
      </c>
      <c r="D23" s="52">
        <f>SUM(D19:D22)</f>
        <v>1202.02</v>
      </c>
      <c r="E23" s="52">
        <f>SUM(E19:E22)</f>
        <v>120.2</v>
      </c>
      <c r="F23" s="52">
        <f>SUM(F19:F22)</f>
        <v>0</v>
      </c>
      <c r="G23" s="65">
        <f t="shared" si="0"/>
        <v>2416.0599999999995</v>
      </c>
      <c r="I23" s="75">
        <f>SUM(I19:I22)</f>
        <v>182</v>
      </c>
      <c r="J23" s="75">
        <f>SUM(J19:J22)</f>
        <v>200</v>
      </c>
      <c r="K23" s="75">
        <f>SUM(K19:K22)</f>
        <v>20</v>
      </c>
      <c r="L23" s="75">
        <f>SUM(L19:L22)</f>
        <v>0</v>
      </c>
      <c r="M23" s="76">
        <f t="shared" si="1"/>
        <v>402</v>
      </c>
    </row>
    <row r="24" spans="1:13" s="79" customFormat="1" ht="13.5" customHeight="1">
      <c r="A24" s="77" t="s">
        <v>27</v>
      </c>
      <c r="B24" s="78"/>
      <c r="C24" s="58">
        <v>143.64</v>
      </c>
      <c r="D24" s="59"/>
      <c r="E24" s="59">
        <v>74.53</v>
      </c>
      <c r="F24" s="59"/>
      <c r="G24" s="60">
        <f t="shared" si="0"/>
        <v>218.17</v>
      </c>
      <c r="I24" s="61">
        <v>23.9</v>
      </c>
      <c r="J24" s="61"/>
      <c r="K24" s="62">
        <v>12.4</v>
      </c>
      <c r="L24" s="59"/>
      <c r="M24" s="61">
        <f t="shared" si="1"/>
        <v>36.3</v>
      </c>
    </row>
    <row r="25" spans="1:13" s="79" customFormat="1" ht="13.5" customHeight="1" thickBot="1">
      <c r="A25" s="80" t="s">
        <v>28</v>
      </c>
      <c r="B25" s="81"/>
      <c r="C25" s="82">
        <f>SUM(C24)</f>
        <v>143.64</v>
      </c>
      <c r="D25" s="66">
        <f>SUM(D24)</f>
        <v>0</v>
      </c>
      <c r="E25" s="66">
        <f>SUM(E24)</f>
        <v>74.53</v>
      </c>
      <c r="F25" s="66">
        <f>SUM(F24)</f>
        <v>0</v>
      </c>
      <c r="G25" s="65">
        <f t="shared" si="0"/>
        <v>218.17</v>
      </c>
      <c r="I25" s="66">
        <f>SUM(I24)</f>
        <v>23.9</v>
      </c>
      <c r="J25" s="66">
        <f>SUM(J24)</f>
        <v>0</v>
      </c>
      <c r="K25" s="66">
        <f>SUM(K24)</f>
        <v>12.4</v>
      </c>
      <c r="L25" s="66">
        <f>SUM(L24)</f>
        <v>0</v>
      </c>
      <c r="M25" s="66">
        <f t="shared" si="1"/>
        <v>36.3</v>
      </c>
    </row>
    <row r="26" spans="1:13" ht="13.5" customHeight="1">
      <c r="A26" s="83" t="s">
        <v>29</v>
      </c>
      <c r="B26" s="78"/>
      <c r="C26" s="58">
        <v>30.05</v>
      </c>
      <c r="D26" s="59"/>
      <c r="E26" s="59"/>
      <c r="F26" s="59"/>
      <c r="G26" s="60">
        <f t="shared" si="0"/>
        <v>30.05</v>
      </c>
      <c r="I26" s="61">
        <v>5</v>
      </c>
      <c r="J26" s="61"/>
      <c r="K26" s="62"/>
      <c r="L26" s="59"/>
      <c r="M26" s="61">
        <f t="shared" si="1"/>
        <v>5</v>
      </c>
    </row>
    <row r="27" spans="1:13" ht="13.5" customHeight="1">
      <c r="A27" s="84" t="s">
        <v>30</v>
      </c>
      <c r="B27" s="85"/>
      <c r="C27" s="40">
        <v>480.81</v>
      </c>
      <c r="D27" s="41"/>
      <c r="E27" s="41"/>
      <c r="F27" s="41"/>
      <c r="G27" s="37">
        <f t="shared" si="0"/>
        <v>480.81</v>
      </c>
      <c r="I27" s="43">
        <v>80</v>
      </c>
      <c r="J27" s="44"/>
      <c r="K27" s="45"/>
      <c r="L27" s="43"/>
      <c r="M27" s="36">
        <f t="shared" si="1"/>
        <v>80</v>
      </c>
    </row>
    <row r="28" spans="1:13" ht="13.5" customHeight="1">
      <c r="A28" s="38" t="s">
        <v>31</v>
      </c>
      <c r="B28" s="86"/>
      <c r="C28" s="87">
        <v>1352.28</v>
      </c>
      <c r="D28" s="88"/>
      <c r="E28" s="88"/>
      <c r="F28" s="88"/>
      <c r="G28" s="33">
        <f t="shared" si="0"/>
        <v>1352.28</v>
      </c>
      <c r="I28" s="89">
        <v>225</v>
      </c>
      <c r="J28" s="28"/>
      <c r="K28" s="90"/>
      <c r="L28" s="89"/>
      <c r="M28" s="32">
        <f t="shared" si="1"/>
        <v>225</v>
      </c>
    </row>
    <row r="29" spans="1:13" ht="13.5" customHeight="1">
      <c r="A29" s="25"/>
      <c r="B29" s="91" t="s">
        <v>32</v>
      </c>
      <c r="C29" s="92"/>
      <c r="D29" s="28"/>
      <c r="E29" s="28"/>
      <c r="F29" s="28"/>
      <c r="G29" s="91"/>
      <c r="I29" s="28"/>
      <c r="J29" s="28"/>
      <c r="K29" s="28"/>
      <c r="L29" s="28"/>
      <c r="M29" s="27"/>
    </row>
    <row r="30" spans="1:13" ht="13.5" customHeight="1">
      <c r="A30" s="25"/>
      <c r="B30" s="93" t="s">
        <v>33</v>
      </c>
      <c r="C30" s="94"/>
      <c r="D30" s="32"/>
      <c r="E30" s="32"/>
      <c r="F30" s="32"/>
      <c r="G30" s="93"/>
      <c r="I30" s="32"/>
      <c r="J30" s="32"/>
      <c r="K30" s="32"/>
      <c r="L30" s="32"/>
      <c r="M30" s="31"/>
    </row>
    <row r="31" spans="1:13" ht="13.5" customHeight="1">
      <c r="A31" s="25"/>
      <c r="B31" s="95" t="s">
        <v>34</v>
      </c>
      <c r="C31" s="96"/>
      <c r="D31" s="36"/>
      <c r="E31" s="36"/>
      <c r="F31" s="36"/>
      <c r="G31" s="95"/>
      <c r="I31" s="36"/>
      <c r="J31" s="36"/>
      <c r="K31" s="36"/>
      <c r="L31" s="36"/>
      <c r="M31" s="35"/>
    </row>
    <row r="32" spans="1:13" ht="13.5" customHeight="1">
      <c r="A32" s="48" t="s">
        <v>35</v>
      </c>
      <c r="B32" s="97"/>
      <c r="C32" s="40">
        <v>661.11</v>
      </c>
      <c r="D32" s="41"/>
      <c r="E32" s="41"/>
      <c r="F32" s="41"/>
      <c r="G32" s="37">
        <f aca="true" t="shared" si="2" ref="G32:G46">SUM(C32:F32)</f>
        <v>661.11</v>
      </c>
      <c r="I32" s="41">
        <v>110</v>
      </c>
      <c r="J32" s="36"/>
      <c r="K32" s="40"/>
      <c r="L32" s="36"/>
      <c r="M32" s="35">
        <f aca="true" t="shared" si="3" ref="M32:M46">SUM(I32:L32)</f>
        <v>110</v>
      </c>
    </row>
    <row r="33" spans="1:13" ht="13.5" customHeight="1" thickBot="1">
      <c r="A33" s="80" t="s">
        <v>36</v>
      </c>
      <c r="B33" s="81"/>
      <c r="C33" s="51">
        <f>SUM(C26:C32)</f>
        <v>2524.25</v>
      </c>
      <c r="D33" s="52">
        <f>SUM(D26:D32)</f>
        <v>0</v>
      </c>
      <c r="E33" s="52">
        <f>SUM(E26:E32)</f>
        <v>0</v>
      </c>
      <c r="F33" s="52">
        <f>SUM(F26:F32)</f>
        <v>0</v>
      </c>
      <c r="G33" s="65">
        <f t="shared" si="2"/>
        <v>2524.25</v>
      </c>
      <c r="I33" s="52">
        <f>SUM(I26:I32)</f>
        <v>420</v>
      </c>
      <c r="J33" s="52">
        <f>SUM(J26:J32)</f>
        <v>0</v>
      </c>
      <c r="K33" s="52">
        <f>SUM(K26:K32)</f>
        <v>0</v>
      </c>
      <c r="L33" s="52">
        <f>SUM(L26:L32)</f>
        <v>0</v>
      </c>
      <c r="M33" s="66">
        <f t="shared" si="3"/>
        <v>420</v>
      </c>
    </row>
    <row r="34" spans="1:13" ht="13.5" customHeight="1">
      <c r="A34" s="19" t="s">
        <v>37</v>
      </c>
      <c r="B34" s="57"/>
      <c r="C34" s="58">
        <v>300.51</v>
      </c>
      <c r="D34" s="59"/>
      <c r="E34" s="59"/>
      <c r="F34" s="59"/>
      <c r="G34" s="60">
        <f t="shared" si="2"/>
        <v>300.51</v>
      </c>
      <c r="I34" s="61">
        <v>50</v>
      </c>
      <c r="J34" s="61"/>
      <c r="K34" s="62"/>
      <c r="L34" s="59"/>
      <c r="M34" s="61">
        <f t="shared" si="3"/>
        <v>50</v>
      </c>
    </row>
    <row r="35" spans="1:13" ht="13.5" customHeight="1">
      <c r="A35" s="98" t="s">
        <v>38</v>
      </c>
      <c r="B35" s="99"/>
      <c r="C35" s="40"/>
      <c r="D35" s="41">
        <v>57.1</v>
      </c>
      <c r="E35" s="41"/>
      <c r="F35" s="41"/>
      <c r="G35" s="37">
        <f t="shared" si="2"/>
        <v>57.1</v>
      </c>
      <c r="I35" s="43"/>
      <c r="J35" s="44">
        <v>9.5</v>
      </c>
      <c r="K35" s="45"/>
      <c r="L35" s="43"/>
      <c r="M35" s="36">
        <f t="shared" si="3"/>
        <v>9.5</v>
      </c>
    </row>
    <row r="36" spans="1:13" ht="13.5" customHeight="1">
      <c r="A36" s="46" t="s">
        <v>39</v>
      </c>
      <c r="B36" s="47"/>
      <c r="C36" s="40">
        <v>405.68</v>
      </c>
      <c r="D36" s="41">
        <v>1621.53</v>
      </c>
      <c r="E36" s="41"/>
      <c r="F36" s="41"/>
      <c r="G36" s="37">
        <f t="shared" si="2"/>
        <v>2027.21</v>
      </c>
      <c r="I36" s="43">
        <v>67.5</v>
      </c>
      <c r="J36" s="44">
        <v>269.8</v>
      </c>
      <c r="K36" s="45"/>
      <c r="L36" s="43"/>
      <c r="M36" s="44">
        <f t="shared" si="3"/>
        <v>337.3</v>
      </c>
    </row>
    <row r="37" spans="1:13" ht="13.5" customHeight="1" thickBot="1">
      <c r="A37" s="49" t="s">
        <v>40</v>
      </c>
      <c r="B37" s="64"/>
      <c r="C37" s="100">
        <f>SUM(C34:C36)</f>
        <v>706.19</v>
      </c>
      <c r="D37" s="53">
        <f>SUM(D34:D36)</f>
        <v>1678.6299999999999</v>
      </c>
      <c r="E37" s="53">
        <f>SUM(E34:E36)</f>
        <v>0</v>
      </c>
      <c r="F37" s="53">
        <f>SUM(F34:F36)</f>
        <v>0</v>
      </c>
      <c r="G37" s="54">
        <f t="shared" si="2"/>
        <v>2384.8199999999997</v>
      </c>
      <c r="I37" s="53">
        <f>SUM(I34:I36)</f>
        <v>117.5</v>
      </c>
      <c r="J37" s="53">
        <f>SUM(J34:J36)</f>
        <v>279.3</v>
      </c>
      <c r="K37" s="53">
        <f>SUM(K34:K36)</f>
        <v>0</v>
      </c>
      <c r="L37" s="53">
        <f>SUM(L34:L36)</f>
        <v>0</v>
      </c>
      <c r="M37" s="53">
        <f t="shared" si="3"/>
        <v>396.8</v>
      </c>
    </row>
    <row r="38" spans="1:13" ht="13.5" customHeight="1">
      <c r="A38" s="19" t="s">
        <v>41</v>
      </c>
      <c r="B38" s="57"/>
      <c r="C38" s="58">
        <v>330.56</v>
      </c>
      <c r="D38" s="59"/>
      <c r="E38" s="59"/>
      <c r="F38" s="59"/>
      <c r="G38" s="60">
        <f t="shared" si="2"/>
        <v>330.56</v>
      </c>
      <c r="I38" s="61">
        <v>55</v>
      </c>
      <c r="J38" s="61"/>
      <c r="K38" s="62"/>
      <c r="L38" s="59"/>
      <c r="M38" s="61">
        <f t="shared" si="3"/>
        <v>55</v>
      </c>
    </row>
    <row r="39" spans="1:13" s="79" customFormat="1" ht="13.5" customHeight="1">
      <c r="A39" s="38" t="s">
        <v>42</v>
      </c>
      <c r="B39" s="42"/>
      <c r="C39" s="40">
        <v>150.3</v>
      </c>
      <c r="D39" s="41"/>
      <c r="E39" s="41"/>
      <c r="F39" s="41"/>
      <c r="G39" s="37">
        <f t="shared" si="2"/>
        <v>150.3</v>
      </c>
      <c r="I39" s="43">
        <v>25</v>
      </c>
      <c r="J39" s="44"/>
      <c r="K39" s="45"/>
      <c r="L39" s="43"/>
      <c r="M39" s="44">
        <f t="shared" si="3"/>
        <v>25</v>
      </c>
    </row>
    <row r="40" spans="1:13" s="79" customFormat="1" ht="13.5" customHeight="1" thickBot="1">
      <c r="A40" s="80" t="s">
        <v>43</v>
      </c>
      <c r="B40" s="81"/>
      <c r="C40" s="51">
        <f>SUM(C38:C39)</f>
        <v>480.86</v>
      </c>
      <c r="D40" s="52">
        <f>SUM(D38:D39)</f>
        <v>0</v>
      </c>
      <c r="E40" s="52">
        <f>SUM(E38:E39)</f>
        <v>0</v>
      </c>
      <c r="F40" s="52">
        <f>SUM(F38:F39)</f>
        <v>0</v>
      </c>
      <c r="G40" s="65">
        <f t="shared" si="2"/>
        <v>480.86</v>
      </c>
      <c r="I40" s="52">
        <f>SUM(I38:I39)</f>
        <v>80</v>
      </c>
      <c r="J40" s="52">
        <f>SUM(J38:J39)</f>
        <v>0</v>
      </c>
      <c r="K40" s="52">
        <f>SUM(K38:K39)</f>
        <v>0</v>
      </c>
      <c r="L40" s="52">
        <f>SUM(L38:L39)</f>
        <v>0</v>
      </c>
      <c r="M40" s="66">
        <f t="shared" si="3"/>
        <v>80</v>
      </c>
    </row>
    <row r="41" spans="1:13" ht="13.5" customHeight="1">
      <c r="A41" s="83" t="s">
        <v>44</v>
      </c>
      <c r="B41" s="78"/>
      <c r="C41" s="58">
        <v>120.2</v>
      </c>
      <c r="D41" s="59"/>
      <c r="E41" s="59"/>
      <c r="F41" s="59"/>
      <c r="G41" s="60">
        <f t="shared" si="2"/>
        <v>120.2</v>
      </c>
      <c r="I41" s="61">
        <v>20</v>
      </c>
      <c r="J41" s="61"/>
      <c r="K41" s="62"/>
      <c r="L41" s="59"/>
      <c r="M41" s="61">
        <f t="shared" si="3"/>
        <v>20</v>
      </c>
    </row>
    <row r="42" spans="1:13" ht="13.5" customHeight="1">
      <c r="A42" s="101" t="s">
        <v>45</v>
      </c>
      <c r="B42" s="102"/>
      <c r="C42" s="40">
        <v>6.01</v>
      </c>
      <c r="D42" s="41"/>
      <c r="E42" s="41"/>
      <c r="F42" s="41"/>
      <c r="G42" s="37">
        <f t="shared" si="2"/>
        <v>6.01</v>
      </c>
      <c r="I42" s="41">
        <v>1</v>
      </c>
      <c r="J42" s="44"/>
      <c r="K42" s="45"/>
      <c r="L42" s="43"/>
      <c r="M42" s="36">
        <f t="shared" si="3"/>
        <v>1</v>
      </c>
    </row>
    <row r="43" spans="1:13" ht="13.5" customHeight="1">
      <c r="A43" s="46" t="s">
        <v>46</v>
      </c>
      <c r="B43" s="47"/>
      <c r="C43" s="40"/>
      <c r="D43" s="41">
        <v>348.59</v>
      </c>
      <c r="E43" s="41"/>
      <c r="F43" s="41"/>
      <c r="G43" s="37">
        <f t="shared" si="2"/>
        <v>348.59</v>
      </c>
      <c r="I43" s="43"/>
      <c r="J43" s="44">
        <v>58</v>
      </c>
      <c r="K43" s="45"/>
      <c r="L43" s="43"/>
      <c r="M43" s="36">
        <f t="shared" si="3"/>
        <v>58</v>
      </c>
    </row>
    <row r="44" spans="1:13" ht="13.5" customHeight="1">
      <c r="A44" s="48" t="s">
        <v>47</v>
      </c>
      <c r="B44" s="103"/>
      <c r="C44" s="40">
        <v>240.4</v>
      </c>
      <c r="D44" s="41">
        <v>492.83</v>
      </c>
      <c r="E44" s="41"/>
      <c r="F44" s="41"/>
      <c r="G44" s="37">
        <f t="shared" si="2"/>
        <v>733.23</v>
      </c>
      <c r="I44" s="104">
        <v>40</v>
      </c>
      <c r="J44" s="44">
        <v>82</v>
      </c>
      <c r="K44" s="45"/>
      <c r="L44" s="43"/>
      <c r="M44" s="36">
        <f t="shared" si="3"/>
        <v>122</v>
      </c>
    </row>
    <row r="45" spans="1:13" ht="13.5" customHeight="1" thickBot="1">
      <c r="A45" s="105" t="s">
        <v>48</v>
      </c>
      <c r="B45" s="106"/>
      <c r="C45" s="107">
        <f>SUM(C41:C44)</f>
        <v>366.61</v>
      </c>
      <c r="D45" s="108">
        <f>SUM(D41:D44)</f>
        <v>841.42</v>
      </c>
      <c r="E45" s="108">
        <f>SUM(E41:E44)</f>
        <v>0</v>
      </c>
      <c r="F45" s="108">
        <f>SUM(F41:F44)</f>
        <v>0</v>
      </c>
      <c r="G45" s="109">
        <f t="shared" si="2"/>
        <v>1208.03</v>
      </c>
      <c r="I45" s="108">
        <f>SUM(I41:I44)</f>
        <v>61</v>
      </c>
      <c r="J45" s="108">
        <f>SUM(J41:J44)</f>
        <v>140</v>
      </c>
      <c r="K45" s="108">
        <f>SUM(K41:K44)</f>
        <v>0</v>
      </c>
      <c r="L45" s="108">
        <f>SUM(L41:L44)</f>
        <v>0</v>
      </c>
      <c r="M45" s="108">
        <f t="shared" si="3"/>
        <v>201</v>
      </c>
    </row>
    <row r="46" spans="1:13" ht="13.5" customHeight="1">
      <c r="A46" s="19" t="s">
        <v>49</v>
      </c>
      <c r="B46" s="57"/>
      <c r="C46" s="21">
        <v>991.67</v>
      </c>
      <c r="D46" s="22"/>
      <c r="E46" s="22"/>
      <c r="F46" s="22"/>
      <c r="G46" s="23">
        <f t="shared" si="2"/>
        <v>991.67</v>
      </c>
      <c r="I46" s="24">
        <v>165</v>
      </c>
      <c r="J46" s="24"/>
      <c r="K46" s="110"/>
      <c r="L46" s="22"/>
      <c r="M46" s="24">
        <f t="shared" si="3"/>
        <v>165</v>
      </c>
    </row>
    <row r="47" spans="1:13" ht="13.5" customHeight="1">
      <c r="A47" s="25"/>
      <c r="B47" s="111" t="s">
        <v>50</v>
      </c>
      <c r="C47" s="92"/>
      <c r="D47" s="28"/>
      <c r="E47" s="28"/>
      <c r="F47" s="28"/>
      <c r="G47" s="112"/>
      <c r="I47" s="28"/>
      <c r="J47" s="28"/>
      <c r="K47" s="28"/>
      <c r="L47" s="28"/>
      <c r="M47" s="27"/>
    </row>
    <row r="48" spans="1:13" ht="13.5" customHeight="1">
      <c r="A48" s="25"/>
      <c r="B48" s="113" t="s">
        <v>51</v>
      </c>
      <c r="C48" s="94"/>
      <c r="D48" s="32"/>
      <c r="E48" s="32"/>
      <c r="F48" s="32"/>
      <c r="G48" s="114"/>
      <c r="I48" s="32"/>
      <c r="J48" s="32"/>
      <c r="K48" s="32"/>
      <c r="L48" s="32"/>
      <c r="M48" s="31"/>
    </row>
    <row r="49" spans="1:13" ht="13.5" customHeight="1">
      <c r="A49" s="115"/>
      <c r="B49" s="116" t="s">
        <v>52</v>
      </c>
      <c r="C49" s="96"/>
      <c r="D49" s="36"/>
      <c r="E49" s="36"/>
      <c r="F49" s="36"/>
      <c r="G49" s="117"/>
      <c r="I49" s="36"/>
      <c r="J49" s="36"/>
      <c r="K49" s="36"/>
      <c r="L49" s="36"/>
      <c r="M49" s="35"/>
    </row>
    <row r="50" spans="1:13" ht="13.5" customHeight="1" thickBot="1">
      <c r="A50" s="105" t="s">
        <v>53</v>
      </c>
      <c r="B50" s="118"/>
      <c r="C50" s="51">
        <f>SUM(C46:C49)</f>
        <v>991.67</v>
      </c>
      <c r="D50" s="52">
        <f>SUM(D46:D49)</f>
        <v>0</v>
      </c>
      <c r="E50" s="52">
        <f>SUM(E46:E49)</f>
        <v>0</v>
      </c>
      <c r="F50" s="52">
        <f>SUM(F46:F49)</f>
        <v>0</v>
      </c>
      <c r="G50" s="65">
        <f>SUM(C50:F50)</f>
        <v>991.67</v>
      </c>
      <c r="I50" s="52">
        <f>SUM(I46:I49)</f>
        <v>165</v>
      </c>
      <c r="J50" s="52">
        <f>SUM(J46:J49)</f>
        <v>0</v>
      </c>
      <c r="K50" s="52">
        <f>SUM(K46:K49)</f>
        <v>0</v>
      </c>
      <c r="L50" s="52">
        <f>SUM(L46:L49)</f>
        <v>0</v>
      </c>
      <c r="M50" s="66">
        <f>SUM(I50:L50)</f>
        <v>165</v>
      </c>
    </row>
    <row r="51" spans="1:13" ht="13.5" customHeight="1">
      <c r="A51" s="119" t="s">
        <v>54</v>
      </c>
      <c r="B51" s="57"/>
      <c r="C51" s="21">
        <v>210.35</v>
      </c>
      <c r="D51" s="22"/>
      <c r="E51" s="22"/>
      <c r="F51" s="22"/>
      <c r="G51" s="23">
        <f>SUM(C51:F51)</f>
        <v>210.35</v>
      </c>
      <c r="I51" s="24">
        <v>35</v>
      </c>
      <c r="J51" s="24"/>
      <c r="K51" s="110"/>
      <c r="L51" s="22"/>
      <c r="M51" s="24">
        <f>SUM(I51:L51)</f>
        <v>35</v>
      </c>
    </row>
    <row r="52" spans="1:13" ht="13.5" customHeight="1">
      <c r="A52" s="25"/>
      <c r="B52" s="111" t="s">
        <v>55</v>
      </c>
      <c r="C52" s="92"/>
      <c r="D52" s="28"/>
      <c r="E52" s="28"/>
      <c r="F52" s="28"/>
      <c r="G52" s="112"/>
      <c r="I52" s="28"/>
      <c r="J52" s="28"/>
      <c r="K52" s="28"/>
      <c r="L52" s="28"/>
      <c r="M52" s="27"/>
    </row>
    <row r="53" spans="1:13" ht="13.5" customHeight="1">
      <c r="A53" s="115"/>
      <c r="B53" s="116" t="s">
        <v>56</v>
      </c>
      <c r="C53" s="96"/>
      <c r="D53" s="36"/>
      <c r="E53" s="36"/>
      <c r="F53" s="36"/>
      <c r="G53" s="117"/>
      <c r="I53" s="36"/>
      <c r="J53" s="36"/>
      <c r="K53" s="36"/>
      <c r="L53" s="36"/>
      <c r="M53" s="35"/>
    </row>
    <row r="54" spans="1:13" ht="13.5" customHeight="1" thickBot="1">
      <c r="A54" s="120" t="s">
        <v>57</v>
      </c>
      <c r="B54" s="118"/>
      <c r="C54" s="51">
        <f>SUM(C51:C53)</f>
        <v>210.35</v>
      </c>
      <c r="D54" s="52">
        <f>SUM(D51:D53)</f>
        <v>0</v>
      </c>
      <c r="E54" s="52">
        <f>SUM(E51:E53)</f>
        <v>0</v>
      </c>
      <c r="F54" s="52">
        <f>SUM(F51:F53)</f>
        <v>0</v>
      </c>
      <c r="G54" s="65">
        <f aca="true" t="shared" si="4" ref="G54:G60">SUM(C54:F54)</f>
        <v>210.35</v>
      </c>
      <c r="I54" s="52">
        <f>SUM(I51:I53)</f>
        <v>35</v>
      </c>
      <c r="J54" s="52">
        <f>SUM(J51:J53)</f>
        <v>0</v>
      </c>
      <c r="K54" s="52">
        <f>SUM(K51:K53)</f>
        <v>0</v>
      </c>
      <c r="L54" s="52">
        <f>SUM(L51:L53)</f>
        <v>0</v>
      </c>
      <c r="M54" s="66">
        <f aca="true" t="shared" si="5" ref="M54:M60">SUM(I54:L54)</f>
        <v>35</v>
      </c>
    </row>
    <row r="55" spans="1:13" ht="13.5" customHeight="1">
      <c r="A55" s="19" t="s">
        <v>58</v>
      </c>
      <c r="B55" s="57"/>
      <c r="C55" s="58">
        <v>601.01</v>
      </c>
      <c r="D55" s="59"/>
      <c r="E55" s="59"/>
      <c r="F55" s="59"/>
      <c r="G55" s="60">
        <f t="shared" si="4"/>
        <v>601.01</v>
      </c>
      <c r="I55" s="61">
        <v>100</v>
      </c>
      <c r="J55" s="61"/>
      <c r="K55" s="62"/>
      <c r="L55" s="59"/>
      <c r="M55" s="61">
        <f t="shared" si="5"/>
        <v>100</v>
      </c>
    </row>
    <row r="56" spans="1:13" ht="13.5" customHeight="1" thickBot="1">
      <c r="A56" s="105" t="s">
        <v>59</v>
      </c>
      <c r="B56" s="81"/>
      <c r="C56" s="82">
        <f>SUM(C55)</f>
        <v>601.01</v>
      </c>
      <c r="D56" s="66">
        <f>SUM(D55)</f>
        <v>0</v>
      </c>
      <c r="E56" s="66">
        <f>SUM(E55)</f>
        <v>0</v>
      </c>
      <c r="F56" s="66">
        <f>SUM(F55)</f>
        <v>0</v>
      </c>
      <c r="G56" s="65">
        <f t="shared" si="4"/>
        <v>601.01</v>
      </c>
      <c r="I56" s="66">
        <f>SUM(I55)</f>
        <v>100</v>
      </c>
      <c r="J56" s="66">
        <f>SUM(J55)</f>
        <v>0</v>
      </c>
      <c r="K56" s="66">
        <f>SUM(K55)</f>
        <v>0</v>
      </c>
      <c r="L56" s="66">
        <f>SUM(L55)</f>
        <v>0</v>
      </c>
      <c r="M56" s="66">
        <f t="shared" si="5"/>
        <v>100</v>
      </c>
    </row>
    <row r="57" spans="1:13" ht="13.5" customHeight="1">
      <c r="A57" s="19" t="s">
        <v>60</v>
      </c>
      <c r="B57" s="57"/>
      <c r="C57" s="58">
        <v>150.25</v>
      </c>
      <c r="D57" s="59"/>
      <c r="E57" s="59"/>
      <c r="F57" s="59"/>
      <c r="G57" s="60">
        <f t="shared" si="4"/>
        <v>150.25</v>
      </c>
      <c r="I57" s="61">
        <v>25</v>
      </c>
      <c r="J57" s="61"/>
      <c r="K57" s="62"/>
      <c r="L57" s="59"/>
      <c r="M57" s="61">
        <f t="shared" si="5"/>
        <v>25</v>
      </c>
    </row>
    <row r="58" spans="1:13" ht="13.5" customHeight="1">
      <c r="A58" s="38" t="s">
        <v>61</v>
      </c>
      <c r="B58" s="42"/>
      <c r="C58" s="40">
        <v>901.52</v>
      </c>
      <c r="D58" s="41">
        <v>240.4</v>
      </c>
      <c r="E58" s="41">
        <v>0</v>
      </c>
      <c r="F58" s="41">
        <v>540.91</v>
      </c>
      <c r="G58" s="37">
        <f t="shared" si="4"/>
        <v>1682.83</v>
      </c>
      <c r="I58" s="43">
        <v>150</v>
      </c>
      <c r="J58" s="44">
        <v>40</v>
      </c>
      <c r="K58" s="45"/>
      <c r="L58" s="43">
        <v>90</v>
      </c>
      <c r="M58" s="44">
        <f t="shared" si="5"/>
        <v>280</v>
      </c>
    </row>
    <row r="59" spans="1:13" ht="13.5" customHeight="1" thickBot="1">
      <c r="A59" s="105" t="s">
        <v>62</v>
      </c>
      <c r="B59" s="81"/>
      <c r="C59" s="51">
        <f>SUM(C57:C58)</f>
        <v>1051.77</v>
      </c>
      <c r="D59" s="52">
        <f>SUM(D57:D58)</f>
        <v>240.4</v>
      </c>
      <c r="E59" s="52">
        <f>SUM(E57:E58)</f>
        <v>0</v>
      </c>
      <c r="F59" s="52">
        <f>SUM(F57:F58)</f>
        <v>540.91</v>
      </c>
      <c r="G59" s="65">
        <f t="shared" si="4"/>
        <v>1833.08</v>
      </c>
      <c r="I59" s="52">
        <f>SUM(I57:I58)</f>
        <v>175</v>
      </c>
      <c r="J59" s="52">
        <f>SUM(J57:J58)</f>
        <v>40</v>
      </c>
      <c r="K59" s="52">
        <f>SUM(K57:K58)</f>
        <v>0</v>
      </c>
      <c r="L59" s="52">
        <f>SUM(L57:L58)</f>
        <v>90</v>
      </c>
      <c r="M59" s="66">
        <f t="shared" si="5"/>
        <v>305</v>
      </c>
    </row>
    <row r="60" spans="1:13" ht="13.5" customHeight="1">
      <c r="A60" s="19" t="s">
        <v>63</v>
      </c>
      <c r="B60" s="57"/>
      <c r="C60" s="21">
        <v>180.3</v>
      </c>
      <c r="D60" s="22"/>
      <c r="E60" s="22"/>
      <c r="F60" s="22"/>
      <c r="G60" s="23">
        <f t="shared" si="4"/>
        <v>180.3</v>
      </c>
      <c r="I60" s="24">
        <v>30</v>
      </c>
      <c r="J60" s="24"/>
      <c r="K60" s="110"/>
      <c r="L60" s="22"/>
      <c r="M60" s="24">
        <f t="shared" si="5"/>
        <v>30</v>
      </c>
    </row>
    <row r="61" spans="1:13" ht="13.5" customHeight="1">
      <c r="A61" s="25"/>
      <c r="B61" s="121" t="s">
        <v>64</v>
      </c>
      <c r="C61" s="92"/>
      <c r="D61" s="28"/>
      <c r="E61" s="27"/>
      <c r="F61" s="28"/>
      <c r="G61" s="29"/>
      <c r="I61" s="28"/>
      <c r="J61" s="28"/>
      <c r="K61" s="28"/>
      <c r="L61" s="28"/>
      <c r="M61" s="27"/>
    </row>
    <row r="62" spans="1:13" ht="13.5" customHeight="1">
      <c r="A62" s="122"/>
      <c r="B62" s="123" t="s">
        <v>65</v>
      </c>
      <c r="C62" s="94"/>
      <c r="D62" s="32"/>
      <c r="E62" s="31"/>
      <c r="F62" s="32"/>
      <c r="G62" s="33"/>
      <c r="I62" s="32"/>
      <c r="J62" s="32"/>
      <c r="K62" s="32"/>
      <c r="L62" s="32"/>
      <c r="M62" s="31"/>
    </row>
    <row r="63" spans="1:13" ht="13.5" customHeight="1">
      <c r="A63" s="122"/>
      <c r="B63" s="97" t="s">
        <v>66</v>
      </c>
      <c r="C63" s="96"/>
      <c r="D63" s="36"/>
      <c r="E63" s="35"/>
      <c r="F63" s="36"/>
      <c r="G63" s="37"/>
      <c r="I63" s="36"/>
      <c r="J63" s="36"/>
      <c r="K63" s="36"/>
      <c r="L63" s="36"/>
      <c r="M63" s="35"/>
    </row>
    <row r="64" spans="1:13" ht="13.5" customHeight="1">
      <c r="A64" s="48" t="s">
        <v>67</v>
      </c>
      <c r="B64" s="47"/>
      <c r="C64" s="87">
        <v>90.15</v>
      </c>
      <c r="D64" s="32"/>
      <c r="E64" s="31"/>
      <c r="F64" s="32"/>
      <c r="G64" s="33">
        <f>SUM(C64:F64)</f>
        <v>90.15</v>
      </c>
      <c r="I64" s="32">
        <v>15</v>
      </c>
      <c r="J64" s="32"/>
      <c r="K64" s="32"/>
      <c r="L64" s="32"/>
      <c r="M64" s="31">
        <f>SUM(I64:L64)</f>
        <v>15</v>
      </c>
    </row>
    <row r="65" spans="1:13" ht="13.5" customHeight="1">
      <c r="A65" s="25"/>
      <c r="B65" s="121" t="s">
        <v>68</v>
      </c>
      <c r="C65" s="92"/>
      <c r="D65" s="27"/>
      <c r="E65" s="27"/>
      <c r="F65" s="28"/>
      <c r="G65" s="29"/>
      <c r="I65" s="28"/>
      <c r="J65" s="28"/>
      <c r="K65" s="28"/>
      <c r="L65" s="28"/>
      <c r="M65" s="27"/>
    </row>
    <row r="66" spans="1:13" ht="13.5" customHeight="1">
      <c r="A66" s="115"/>
      <c r="B66" s="97" t="s">
        <v>69</v>
      </c>
      <c r="C66" s="96"/>
      <c r="D66" s="35"/>
      <c r="E66" s="35"/>
      <c r="F66" s="36"/>
      <c r="G66" s="37"/>
      <c r="I66" s="36"/>
      <c r="J66" s="36"/>
      <c r="K66" s="36"/>
      <c r="L66" s="36"/>
      <c r="M66" s="35"/>
    </row>
    <row r="67" spans="1:13" ht="13.5" customHeight="1">
      <c r="A67" s="98" t="s">
        <v>70</v>
      </c>
      <c r="B67" s="47"/>
      <c r="C67" s="96">
        <v>30.05</v>
      </c>
      <c r="D67" s="35"/>
      <c r="E67" s="35"/>
      <c r="F67" s="36"/>
      <c r="G67" s="37">
        <f aca="true" t="shared" si="6" ref="G67:G85">SUM(C67:F67)</f>
        <v>30.05</v>
      </c>
      <c r="I67" s="36">
        <v>5</v>
      </c>
      <c r="J67" s="36"/>
      <c r="K67" s="36"/>
      <c r="L67" s="36"/>
      <c r="M67" s="35">
        <f aca="true" t="shared" si="7" ref="M67:M85">SUM(I67:L67)</f>
        <v>5</v>
      </c>
    </row>
    <row r="68" spans="1:13" ht="13.5" customHeight="1">
      <c r="A68" s="48" t="s">
        <v>71</v>
      </c>
      <c r="B68" s="47"/>
      <c r="C68" s="40">
        <v>96.16</v>
      </c>
      <c r="D68" s="36"/>
      <c r="E68" s="35"/>
      <c r="F68" s="36"/>
      <c r="G68" s="117">
        <f t="shared" si="6"/>
        <v>96.16</v>
      </c>
      <c r="I68" s="43">
        <v>16</v>
      </c>
      <c r="J68" s="44"/>
      <c r="K68" s="45"/>
      <c r="L68" s="43"/>
      <c r="M68" s="36">
        <f t="shared" si="7"/>
        <v>16</v>
      </c>
    </row>
    <row r="69" spans="1:13" ht="13.5" customHeight="1">
      <c r="A69" s="46" t="s">
        <v>72</v>
      </c>
      <c r="B69" s="124"/>
      <c r="C69" s="40">
        <v>60.1</v>
      </c>
      <c r="D69" s="41"/>
      <c r="E69" s="36"/>
      <c r="F69" s="36"/>
      <c r="G69" s="117">
        <f t="shared" si="6"/>
        <v>60.1</v>
      </c>
      <c r="I69" s="43">
        <v>10</v>
      </c>
      <c r="J69" s="44"/>
      <c r="K69" s="45"/>
      <c r="L69" s="43"/>
      <c r="M69" s="36">
        <f t="shared" si="7"/>
        <v>10</v>
      </c>
    </row>
    <row r="70" spans="1:13" ht="13.5" customHeight="1">
      <c r="A70" s="38" t="s">
        <v>73</v>
      </c>
      <c r="B70" s="125"/>
      <c r="C70" s="40">
        <v>6.01</v>
      </c>
      <c r="D70" s="41"/>
      <c r="E70" s="41"/>
      <c r="F70" s="41"/>
      <c r="G70" s="37">
        <f t="shared" si="6"/>
        <v>6.01</v>
      </c>
      <c r="I70" s="43">
        <v>1</v>
      </c>
      <c r="J70" s="44"/>
      <c r="K70" s="45"/>
      <c r="L70" s="43"/>
      <c r="M70" s="36">
        <f t="shared" si="7"/>
        <v>1</v>
      </c>
    </row>
    <row r="71" spans="1:13" s="79" customFormat="1" ht="13.5" customHeight="1">
      <c r="A71" s="46" t="s">
        <v>74</v>
      </c>
      <c r="B71" s="47"/>
      <c r="C71" s="40">
        <v>36.06</v>
      </c>
      <c r="D71" s="41"/>
      <c r="E71" s="41"/>
      <c r="F71" s="41"/>
      <c r="G71" s="37">
        <f t="shared" si="6"/>
        <v>36.06</v>
      </c>
      <c r="I71" s="43">
        <v>6</v>
      </c>
      <c r="J71" s="44"/>
      <c r="K71" s="45"/>
      <c r="L71" s="43"/>
      <c r="M71" s="36">
        <f t="shared" si="7"/>
        <v>6</v>
      </c>
    </row>
    <row r="72" spans="1:13" s="79" customFormat="1" ht="13.5" customHeight="1">
      <c r="A72" s="46" t="s">
        <v>75</v>
      </c>
      <c r="B72" s="47"/>
      <c r="C72" s="40">
        <v>570.96</v>
      </c>
      <c r="D72" s="41"/>
      <c r="E72" s="41"/>
      <c r="F72" s="41"/>
      <c r="G72" s="37">
        <f t="shared" si="6"/>
        <v>570.96</v>
      </c>
      <c r="I72" s="43">
        <v>95</v>
      </c>
      <c r="J72" s="44"/>
      <c r="K72" s="45"/>
      <c r="L72" s="43"/>
      <c r="M72" s="36">
        <f t="shared" si="7"/>
        <v>95</v>
      </c>
    </row>
    <row r="73" spans="1:13" ht="13.5" customHeight="1">
      <c r="A73" s="46" t="s">
        <v>76</v>
      </c>
      <c r="B73" s="47"/>
      <c r="C73" s="40">
        <v>6.01</v>
      </c>
      <c r="D73" s="41"/>
      <c r="E73" s="41"/>
      <c r="F73" s="41"/>
      <c r="G73" s="37">
        <f t="shared" si="6"/>
        <v>6.01</v>
      </c>
      <c r="I73" s="43">
        <v>1</v>
      </c>
      <c r="J73" s="44"/>
      <c r="K73" s="45"/>
      <c r="L73" s="43"/>
      <c r="M73" s="36">
        <f t="shared" si="7"/>
        <v>1</v>
      </c>
    </row>
    <row r="74" spans="1:13" ht="13.5" customHeight="1">
      <c r="A74" s="38" t="s">
        <v>77</v>
      </c>
      <c r="B74" s="42"/>
      <c r="C74" s="40">
        <v>54.09</v>
      </c>
      <c r="D74" s="41"/>
      <c r="E74" s="41"/>
      <c r="F74" s="41"/>
      <c r="G74" s="37">
        <f t="shared" si="6"/>
        <v>54.09</v>
      </c>
      <c r="I74" s="43">
        <v>9</v>
      </c>
      <c r="J74" s="44"/>
      <c r="K74" s="45"/>
      <c r="L74" s="43"/>
      <c r="M74" s="44">
        <f t="shared" si="7"/>
        <v>9</v>
      </c>
    </row>
    <row r="75" spans="1:13" ht="13.5" customHeight="1" thickBot="1">
      <c r="A75" s="120" t="s">
        <v>78</v>
      </c>
      <c r="B75" s="64"/>
      <c r="C75" s="51">
        <f>SUM(C60:C74)</f>
        <v>1129.89</v>
      </c>
      <c r="D75" s="52">
        <f>SUM(D60:D74)</f>
        <v>0</v>
      </c>
      <c r="E75" s="52">
        <f>SUM(E60:E74)</f>
        <v>0</v>
      </c>
      <c r="F75" s="52">
        <f>SUM(F60:F74)</f>
        <v>0</v>
      </c>
      <c r="G75" s="65">
        <f t="shared" si="6"/>
        <v>1129.89</v>
      </c>
      <c r="H75" s="126"/>
      <c r="I75" s="52">
        <f>SUM(I60:I74)</f>
        <v>188</v>
      </c>
      <c r="J75" s="52">
        <f>SUM(J60:J74)</f>
        <v>0</v>
      </c>
      <c r="K75" s="52">
        <f>SUM(K60:K74)</f>
        <v>0</v>
      </c>
      <c r="L75" s="52">
        <f>SUM(L60:L74)</f>
        <v>0</v>
      </c>
      <c r="M75" s="66">
        <f t="shared" si="7"/>
        <v>188</v>
      </c>
    </row>
    <row r="76" spans="1:13" ht="13.5" customHeight="1">
      <c r="A76" s="19" t="s">
        <v>79</v>
      </c>
      <c r="B76" s="57"/>
      <c r="C76" s="58">
        <v>601.01</v>
      </c>
      <c r="D76" s="59"/>
      <c r="E76" s="59"/>
      <c r="F76" s="59"/>
      <c r="G76" s="60">
        <f t="shared" si="6"/>
        <v>601.01</v>
      </c>
      <c r="I76" s="61">
        <v>100</v>
      </c>
      <c r="J76" s="61"/>
      <c r="K76" s="62"/>
      <c r="L76" s="59"/>
      <c r="M76" s="61">
        <f t="shared" si="7"/>
        <v>100</v>
      </c>
    </row>
    <row r="77" spans="1:13" ht="13.5" customHeight="1">
      <c r="A77" s="127" t="s">
        <v>80</v>
      </c>
      <c r="B77" s="125"/>
      <c r="C77" s="40">
        <v>150.25</v>
      </c>
      <c r="D77" s="41"/>
      <c r="E77" s="41"/>
      <c r="F77" s="41"/>
      <c r="G77" s="37">
        <f t="shared" si="6"/>
        <v>150.25</v>
      </c>
      <c r="I77" s="43">
        <v>25</v>
      </c>
      <c r="J77" s="44"/>
      <c r="K77" s="45"/>
      <c r="L77" s="43"/>
      <c r="M77" s="36">
        <f t="shared" si="7"/>
        <v>25</v>
      </c>
    </row>
    <row r="78" spans="1:13" ht="13.5" customHeight="1">
      <c r="A78" s="38" t="s">
        <v>81</v>
      </c>
      <c r="B78" s="42"/>
      <c r="C78" s="40">
        <v>601.01</v>
      </c>
      <c r="D78" s="41"/>
      <c r="E78" s="41"/>
      <c r="F78" s="41"/>
      <c r="G78" s="37">
        <f t="shared" si="6"/>
        <v>601.01</v>
      </c>
      <c r="I78" s="43">
        <v>100</v>
      </c>
      <c r="J78" s="44"/>
      <c r="K78" s="45"/>
      <c r="L78" s="43"/>
      <c r="M78" s="36">
        <f t="shared" si="7"/>
        <v>100</v>
      </c>
    </row>
    <row r="79" spans="1:13" ht="13.5" customHeight="1">
      <c r="A79" s="46" t="s">
        <v>82</v>
      </c>
      <c r="B79" s="47"/>
      <c r="C79" s="40">
        <v>6.01</v>
      </c>
      <c r="D79" s="41"/>
      <c r="E79" s="41"/>
      <c r="F79" s="41"/>
      <c r="G79" s="37">
        <f t="shared" si="6"/>
        <v>6.01</v>
      </c>
      <c r="I79" s="43">
        <v>1</v>
      </c>
      <c r="J79" s="44"/>
      <c r="K79" s="45"/>
      <c r="L79" s="43"/>
      <c r="M79" s="36">
        <f t="shared" si="7"/>
        <v>1</v>
      </c>
    </row>
    <row r="80" spans="1:13" ht="13.5" customHeight="1">
      <c r="A80" s="128" t="s">
        <v>83</v>
      </c>
      <c r="B80" s="85"/>
      <c r="C80" s="40">
        <v>150.25</v>
      </c>
      <c r="D80" s="41"/>
      <c r="E80" s="41"/>
      <c r="F80" s="41"/>
      <c r="G80" s="37">
        <f t="shared" si="6"/>
        <v>150.25</v>
      </c>
      <c r="I80" s="43">
        <v>25</v>
      </c>
      <c r="J80" s="44"/>
      <c r="K80" s="45"/>
      <c r="L80" s="43"/>
      <c r="M80" s="44">
        <f t="shared" si="7"/>
        <v>25</v>
      </c>
    </row>
    <row r="81" spans="1:13" ht="13.5" customHeight="1" thickBot="1">
      <c r="A81" s="129" t="s">
        <v>84</v>
      </c>
      <c r="B81" s="130"/>
      <c r="C81" s="51">
        <f>SUM(C76:C80)</f>
        <v>1508.53</v>
      </c>
      <c r="D81" s="52">
        <f>SUM(D76:D80)</f>
        <v>0</v>
      </c>
      <c r="E81" s="52">
        <f>SUM(E76:E80)</f>
        <v>0</v>
      </c>
      <c r="F81" s="52">
        <f>SUM(F76:F80)</f>
        <v>0</v>
      </c>
      <c r="G81" s="65">
        <f t="shared" si="6"/>
        <v>1508.53</v>
      </c>
      <c r="I81" s="52">
        <f>SUM(I76:I80)</f>
        <v>251</v>
      </c>
      <c r="J81" s="52">
        <f>SUM(J76:J80)</f>
        <v>0</v>
      </c>
      <c r="K81" s="52">
        <f>SUM(K76:K80)</f>
        <v>0</v>
      </c>
      <c r="L81" s="52">
        <f>SUM(L76:L80)</f>
        <v>0</v>
      </c>
      <c r="M81" s="66">
        <f t="shared" si="7"/>
        <v>251</v>
      </c>
    </row>
    <row r="82" spans="1:13" ht="13.5" customHeight="1">
      <c r="A82" s="19" t="s">
        <v>85</v>
      </c>
      <c r="B82" s="57"/>
      <c r="C82" s="58">
        <f>1202.02+721.2</f>
        <v>1923.22</v>
      </c>
      <c r="D82" s="59"/>
      <c r="E82" s="59"/>
      <c r="F82" s="59"/>
      <c r="G82" s="60">
        <f t="shared" si="6"/>
        <v>1923.22</v>
      </c>
      <c r="I82" s="61">
        <v>320</v>
      </c>
      <c r="J82" s="61"/>
      <c r="K82" s="62"/>
      <c r="L82" s="59"/>
      <c r="M82" s="61">
        <f t="shared" si="7"/>
        <v>320</v>
      </c>
    </row>
    <row r="83" spans="1:13" ht="13.5" customHeight="1" thickBot="1">
      <c r="A83" s="49" t="s">
        <v>86</v>
      </c>
      <c r="B83" s="64"/>
      <c r="C83" s="82">
        <f>SUM(C82)</f>
        <v>1923.22</v>
      </c>
      <c r="D83" s="66">
        <f>SUM(D82)</f>
        <v>0</v>
      </c>
      <c r="E83" s="66">
        <f>SUM(E82)</f>
        <v>0</v>
      </c>
      <c r="F83" s="66">
        <f>SUM(F82)</f>
        <v>0</v>
      </c>
      <c r="G83" s="65">
        <f t="shared" si="6"/>
        <v>1923.22</v>
      </c>
      <c r="I83" s="66">
        <f>SUM(I82)</f>
        <v>320</v>
      </c>
      <c r="J83" s="66">
        <f>SUM(J82)</f>
        <v>0</v>
      </c>
      <c r="K83" s="66">
        <f>SUM(K82)</f>
        <v>0</v>
      </c>
      <c r="L83" s="66">
        <f>SUM(L82)</f>
        <v>0</v>
      </c>
      <c r="M83" s="66">
        <f t="shared" si="7"/>
        <v>320</v>
      </c>
    </row>
    <row r="84" spans="1:13" ht="13.5" customHeight="1">
      <c r="A84" s="19" t="s">
        <v>87</v>
      </c>
      <c r="B84" s="57"/>
      <c r="C84" s="58">
        <v>90.15</v>
      </c>
      <c r="D84" s="59"/>
      <c r="E84" s="59"/>
      <c r="F84" s="59"/>
      <c r="G84" s="60">
        <f t="shared" si="6"/>
        <v>90.15</v>
      </c>
      <c r="I84" s="61">
        <v>15</v>
      </c>
      <c r="J84" s="61"/>
      <c r="K84" s="62"/>
      <c r="L84" s="59"/>
      <c r="M84" s="61">
        <f t="shared" si="7"/>
        <v>15</v>
      </c>
    </row>
    <row r="85" spans="1:13" ht="13.5" customHeight="1" thickBot="1">
      <c r="A85" s="131" t="s">
        <v>88</v>
      </c>
      <c r="B85" s="132"/>
      <c r="C85" s="133">
        <f>SUM(C84)</f>
        <v>90.15</v>
      </c>
      <c r="D85" s="133">
        <f>SUM(D84)</f>
        <v>0</v>
      </c>
      <c r="E85" s="133">
        <f>SUM(E84)</f>
        <v>0</v>
      </c>
      <c r="F85" s="133">
        <f>SUM(F84)</f>
        <v>0</v>
      </c>
      <c r="G85" s="134">
        <f t="shared" si="6"/>
        <v>90.15</v>
      </c>
      <c r="I85" s="135">
        <f>SUM(I84)</f>
        <v>15</v>
      </c>
      <c r="J85" s="133">
        <f>SUM(J84)</f>
        <v>0</v>
      </c>
      <c r="K85" s="133">
        <f>SUM(K84)</f>
        <v>0</v>
      </c>
      <c r="L85" s="133">
        <f>SUM(L84)</f>
        <v>0</v>
      </c>
      <c r="M85" s="135">
        <f t="shared" si="7"/>
        <v>15</v>
      </c>
    </row>
    <row r="86" spans="1:13" ht="13.5" thickBot="1">
      <c r="A86" s="136" t="s">
        <v>89</v>
      </c>
      <c r="B86" s="137"/>
      <c r="C86" s="138">
        <f>+C15+C18+C23+C25+C33+C37+C40+C45+C50+C54+C56+C59+C75+C81+C83+C85</f>
        <v>15969.47</v>
      </c>
      <c r="D86" s="139">
        <f>+D15+D18+D23+D25+D33+D37+D40+D45+D50+D54+D56+D59+D75+D81+D83+D85</f>
        <v>5146.46</v>
      </c>
      <c r="E86" s="139">
        <f>+E15+E18+E23+E25+E33+E37+E40+E45+E50+E54+E56+E59+E75+E81+E83+E85</f>
        <v>423.11</v>
      </c>
      <c r="F86" s="139">
        <f>+F15+F18+F23+F25+F33+F37+F40+F45+F50+F54+F56+F59+F75+F81+F83+F85</f>
        <v>540.91</v>
      </c>
      <c r="G86" s="140">
        <f>SUM(C86:F86)-0.1</f>
        <v>22079.850000000002</v>
      </c>
      <c r="I86" s="141">
        <f>+I15+I18+I23+I25+I33+I37+I40+I45+I50+I54+I56+I59+I75+I81+I83+I85</f>
        <v>2657.1</v>
      </c>
      <c r="J86" s="141">
        <f>+J15+J18+J23+J25+J33+J37+J40+J45+J50+J54+J56+J59+J75+J81+J83+J85</f>
        <v>856.3</v>
      </c>
      <c r="K86" s="141">
        <f>+K15+K18+K23+K25+K33+K37+K40+K45+K50+K54+K56+K59+K75+K81+K83+K85</f>
        <v>70.4</v>
      </c>
      <c r="L86" s="141">
        <f>+L15+L18+L23+L25+L33+L37+L40+L45+L50+L54+L56+L59+L75+L81+L83+L85</f>
        <v>90</v>
      </c>
      <c r="M86" s="141">
        <f>+M15+M18+M23+M25+M33+M37+M40+M45+M50+M54+M56+M59+M75+M81+M83+M85</f>
        <v>3673.8</v>
      </c>
    </row>
    <row r="87" ht="12.75">
      <c r="C87" s="79"/>
    </row>
    <row r="88" ht="12.75">
      <c r="C88" s="79"/>
    </row>
    <row r="89" ht="12.75">
      <c r="C89" s="79"/>
    </row>
    <row r="90" ht="12.75">
      <c r="C90" s="79"/>
    </row>
    <row r="91" ht="12.75">
      <c r="C91" s="79"/>
    </row>
    <row r="92" ht="12.75">
      <c r="C92" s="79"/>
    </row>
    <row r="93" ht="12.75">
      <c r="C93" s="79"/>
    </row>
    <row r="94" ht="12.75">
      <c r="C94" s="79"/>
    </row>
  </sheetData>
  <mergeCells count="7">
    <mergeCell ref="A86:B86"/>
    <mergeCell ref="I5:M5"/>
    <mergeCell ref="A6:B6"/>
    <mergeCell ref="A1:M1"/>
    <mergeCell ref="A2:M2"/>
    <mergeCell ref="A4:B4"/>
    <mergeCell ref="C5:G5"/>
  </mergeCells>
  <printOptions horizontalCentered="1"/>
  <pageMargins left="0.18" right="0.17" top="0.28" bottom="0.6692913385826772" header="0.1968503937007874" footer="0.1968503937007874"/>
  <pageSetup fitToHeight="3" horizontalDpi="300" verticalDpi="300" orientation="landscape" paperSize="9" scale="95" r:id="rId1"/>
  <headerFooter alignWithMargins="0">
    <oddFooter>&amp;LAjuntament de Sabadell - Inversions&amp;R&amp;P / &amp;N</oddFooter>
  </headerFooter>
  <rowBreaks count="2" manualBreakCount="2">
    <brk id="37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Quim</dc:creator>
  <cp:keywords/>
  <dc:description/>
  <cp:lastModifiedBy>Quim</cp:lastModifiedBy>
  <cp:lastPrinted>2001-11-16T08:53:28Z</cp:lastPrinted>
  <dcterms:created xsi:type="dcterms:W3CDTF">2001-11-16T08:52:00Z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